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11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21-歸仁校區(鍋爐燃燒實驗室) MSI\工業燃燒爐-手寫實驗數據\2026 Date\★南科管理局★【115年度-用水&amp;用電調查問卷！】\"/>
    </mc:Choice>
  </mc:AlternateContent>
  <xr:revisionPtr revIDLastSave="0" documentId="13_ncr:1_{08269A0E-1867-4D85-92B0-7FB4BBCF7BB2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調查目的與收件資訊" sheetId="4" r:id="rId1"/>
    <sheet name="(一)人員與工廠基本資料" sheetId="5" r:id="rId2"/>
    <sheet name="(二)用水基本資料" sheetId="7" r:id="rId3"/>
    <sheet name="(三)R9版用水平衡圖(有製程)" sheetId="1" r:id="rId4"/>
    <sheet name="(四)近三年用水及排水量調查" sheetId="9" r:id="rId5"/>
    <sheet name="(五)水回收措施調查(1)" sheetId="15" r:id="rId6"/>
    <sheet name="(五)水回收措施調查 (2)" sheetId="17" r:id="rId7"/>
    <sheet name="(六)近三年用水回收率調查" sheetId="10" r:id="rId8"/>
    <sheet name="(七)單位產品用水量調查" sheetId="12" r:id="rId9"/>
    <sheet name="(八). 冰水主機冷卻水系統規格及運行現況" sheetId="20" r:id="rId10"/>
    <sheet name="(九). 廢氣洗滌塔規格及操作現況" sheetId="22" r:id="rId11"/>
    <sheet name="(十)未來一年規劃節水方案" sheetId="23" r:id="rId12"/>
    <sheet name="(十一)R9版轉換水利署R2版" sheetId="24" r:id="rId13"/>
    <sheet name="用水回收率及排放率標準(環評承諾)" sheetId="3" r:id="rId14"/>
    <sheet name="工作表3" sheetId="6" state="hidden" r:id="rId15"/>
  </sheets>
  <externalReferences>
    <externalReference r:id="rId16"/>
    <externalReference r:id="rId17"/>
  </externalReferences>
  <definedNames>
    <definedName name="_100FU36_" localSheetId="8">'[1]SA1_起業計画案(新)1'!#REF!</definedName>
    <definedName name="_100FU36_" localSheetId="10">'[1]SA1_起業計画案(新)1'!#REF!</definedName>
    <definedName name="_100FU36_" localSheetId="9">'[1]SA1_起業計画案(新)1'!#REF!</definedName>
    <definedName name="_100FU36_" localSheetId="11">'[1]SA1_起業計画案(新)1'!#REF!</definedName>
    <definedName name="_100FU36_" localSheetId="6">'[1]SA1_起業計画案(新)1'!#REF!</definedName>
    <definedName name="_100FU36_" localSheetId="7">'[1]SA1_起業計画案(新)1'!#REF!</definedName>
    <definedName name="_100FU36_" localSheetId="13">'[1]SA1_起業計画案(新)1'!#REF!</definedName>
    <definedName name="_100FU36_">'[1]SA1_起業計画案(新)1'!#REF!</definedName>
    <definedName name="_101FU4_" localSheetId="8">'[1]SA1_起業計画案(新)1'!#REF!</definedName>
    <definedName name="_101FU4_" localSheetId="10">'[1]SA1_起業計画案(新)1'!#REF!</definedName>
    <definedName name="_101FU4_" localSheetId="9">'[1]SA1_起業計画案(新)1'!#REF!</definedName>
    <definedName name="_101FU4_" localSheetId="11">'[1]SA1_起業計画案(新)1'!#REF!</definedName>
    <definedName name="_101FU4_" localSheetId="6">'[1]SA1_起業計画案(新)1'!#REF!</definedName>
    <definedName name="_101FU4_" localSheetId="7">'[1]SA1_起業計画案(新)1'!#REF!</definedName>
    <definedName name="_101FU4_" localSheetId="13">'[1]SA1_起業計画案(新)1'!#REF!</definedName>
    <definedName name="_101FU4_">'[1]SA1_起業計画案(新)1'!#REF!</definedName>
    <definedName name="_102FU42_" localSheetId="8">'[1]SA1_起業計画案(新)1'!#REF!</definedName>
    <definedName name="_102FU42_" localSheetId="10">'[1]SA1_起業計画案(新)1'!#REF!</definedName>
    <definedName name="_102FU42_" localSheetId="9">'[1]SA1_起業計画案(新)1'!#REF!</definedName>
    <definedName name="_102FU42_" localSheetId="11">'[1]SA1_起業計画案(新)1'!#REF!</definedName>
    <definedName name="_102FU42_" localSheetId="6">'[1]SA1_起業計画案(新)1'!#REF!</definedName>
    <definedName name="_102FU42_" localSheetId="7">'[1]SA1_起業計画案(新)1'!#REF!</definedName>
    <definedName name="_102FU42_" localSheetId="13">'[1]SA1_起業計画案(新)1'!#REF!</definedName>
    <definedName name="_102FU42_">'[1]SA1_起業計画案(新)1'!#REF!</definedName>
    <definedName name="_103FU5_" localSheetId="8">'[1]SA1_起業計画案(新)1'!#REF!</definedName>
    <definedName name="_103FU5_" localSheetId="10">'[1]SA1_起業計画案(新)1'!#REF!</definedName>
    <definedName name="_103FU5_" localSheetId="9">'[1]SA1_起業計画案(新)1'!#REF!</definedName>
    <definedName name="_103FU5_" localSheetId="11">'[1]SA1_起業計画案(新)1'!#REF!</definedName>
    <definedName name="_103FU5_" localSheetId="6">'[1]SA1_起業計画案(新)1'!#REF!</definedName>
    <definedName name="_103FU5_" localSheetId="7">'[1]SA1_起業計画案(新)1'!#REF!</definedName>
    <definedName name="_103FU5_" localSheetId="13">'[1]SA1_起業計画案(新)1'!#REF!</definedName>
    <definedName name="_103FU5_">'[1]SA1_起業計画案(新)1'!#REF!</definedName>
    <definedName name="_104FU6_" localSheetId="8">'[1]SA1_起業計画案(新)1'!#REF!</definedName>
    <definedName name="_104FU6_" localSheetId="10">'[1]SA1_起業計画案(新)1'!#REF!</definedName>
    <definedName name="_104FU6_" localSheetId="9">'[1]SA1_起業計画案(新)1'!#REF!</definedName>
    <definedName name="_104FU6_" localSheetId="11">'[1]SA1_起業計画案(新)1'!#REF!</definedName>
    <definedName name="_104FU6_" localSheetId="6">'[1]SA1_起業計画案(新)1'!#REF!</definedName>
    <definedName name="_104FU6_" localSheetId="7">'[1]SA1_起業計画案(新)1'!#REF!</definedName>
    <definedName name="_104FU6_" localSheetId="13">'[1]SA1_起業計画案(新)1'!#REF!</definedName>
    <definedName name="_104FU6_">'[1]SA1_起業計画案(新)1'!#REF!</definedName>
    <definedName name="_105FU8_" localSheetId="8">'[1]SA1_起業計画案(新)1'!#REF!</definedName>
    <definedName name="_105FU8_" localSheetId="10">'[1]SA1_起業計画案(新)1'!#REF!</definedName>
    <definedName name="_105FU8_" localSheetId="9">'[1]SA1_起業計画案(新)1'!#REF!</definedName>
    <definedName name="_105FU8_" localSheetId="11">'[1]SA1_起業計画案(新)1'!#REF!</definedName>
    <definedName name="_105FU8_" localSheetId="6">'[1]SA1_起業計画案(新)1'!#REF!</definedName>
    <definedName name="_105FU8_" localSheetId="7">'[1]SA1_起業計画案(新)1'!#REF!</definedName>
    <definedName name="_105FU8_">'[1]SA1_起業計画案(新)1'!#REF!</definedName>
    <definedName name="_106I10_" localSheetId="8">'[1]SA1_起業計画案(新)1'!#REF!</definedName>
    <definedName name="_106I10_" localSheetId="10">'[1]SA1_起業計画案(新)1'!#REF!</definedName>
    <definedName name="_106I10_" localSheetId="9">'[1]SA1_起業計画案(新)1'!#REF!</definedName>
    <definedName name="_106I10_" localSheetId="11">'[1]SA1_起業計画案(新)1'!#REF!</definedName>
    <definedName name="_106I10_" localSheetId="6">'[1]SA1_起業計画案(新)1'!#REF!</definedName>
    <definedName name="_106I10_" localSheetId="7">'[1]SA1_起業計画案(新)1'!#REF!</definedName>
    <definedName name="_106I10_">'[1]SA1_起業計画案(新)1'!#REF!</definedName>
    <definedName name="_107I14_" localSheetId="8">'[1]SA1_起業計画案(新)1'!#REF!</definedName>
    <definedName name="_107I14_" localSheetId="10">'[1]SA1_起業計画案(新)1'!#REF!</definedName>
    <definedName name="_107I14_" localSheetId="9">'[1]SA1_起業計画案(新)1'!#REF!</definedName>
    <definedName name="_107I14_" localSheetId="11">'[1]SA1_起業計画案(新)1'!#REF!</definedName>
    <definedName name="_107I14_" localSheetId="6">'[1]SA1_起業計画案(新)1'!#REF!</definedName>
    <definedName name="_107I14_" localSheetId="7">'[1]SA1_起業計画案(新)1'!#REF!</definedName>
    <definedName name="_107I14_">'[1]SA1_起業計画案(新)1'!#REF!</definedName>
    <definedName name="_108I2_" localSheetId="8">'[1]SA1_起業計画案(新)1'!#REF!</definedName>
    <definedName name="_108I2_" localSheetId="10">'[1]SA1_起業計画案(新)1'!#REF!</definedName>
    <definedName name="_108I2_" localSheetId="9">'[1]SA1_起業計画案(新)1'!#REF!</definedName>
    <definedName name="_108I2_" localSheetId="11">'[1]SA1_起業計画案(新)1'!#REF!</definedName>
    <definedName name="_108I2_" localSheetId="6">'[1]SA1_起業計画案(新)1'!#REF!</definedName>
    <definedName name="_108I2_" localSheetId="7">'[1]SA1_起業計画案(新)1'!#REF!</definedName>
    <definedName name="_108I2_">'[1]SA1_起業計画案(新)1'!#REF!</definedName>
    <definedName name="_109I25_" localSheetId="8">'[1]SA1_起業計画案(新)1'!#REF!</definedName>
    <definedName name="_109I25_" localSheetId="10">'[1]SA1_起業計画案(新)1'!#REF!</definedName>
    <definedName name="_109I25_" localSheetId="9">'[1]SA1_起業計画案(新)1'!#REF!</definedName>
    <definedName name="_109I25_" localSheetId="11">'[1]SA1_起業計画案(新)1'!#REF!</definedName>
    <definedName name="_109I25_" localSheetId="6">'[1]SA1_起業計画案(新)1'!#REF!</definedName>
    <definedName name="_109I25_" localSheetId="7">'[1]SA1_起業計画案(新)1'!#REF!</definedName>
    <definedName name="_109I25_">'[1]SA1_起業計画案(新)1'!#REF!</definedName>
    <definedName name="_10BM6_" localSheetId="8">'[1]SA1_起業計画案(新)1'!#REF!</definedName>
    <definedName name="_10BM6_" localSheetId="10">'[1]SA1_起業計画案(新)1'!#REF!</definedName>
    <definedName name="_10BM6_" localSheetId="9">'[1]SA1_起業計画案(新)1'!#REF!</definedName>
    <definedName name="_10BM6_" localSheetId="11">'[1]SA1_起業計画案(新)1'!#REF!</definedName>
    <definedName name="_10BM6_" localSheetId="6">'[1]SA1_起業計画案(新)1'!#REF!</definedName>
    <definedName name="_10BM6_" localSheetId="7">'[1]SA1_起業計画案(新)1'!#REF!</definedName>
    <definedName name="_10BM6_">'[1]SA1_起業計画案(新)1'!#REF!</definedName>
    <definedName name="_110I30_" localSheetId="8">'[1]SA1_起業計画案(新)1'!#REF!</definedName>
    <definedName name="_110I30_" localSheetId="10">'[1]SA1_起業計画案(新)1'!#REF!</definedName>
    <definedName name="_110I30_" localSheetId="9">'[1]SA1_起業計画案(新)1'!#REF!</definedName>
    <definedName name="_110I30_" localSheetId="11">'[1]SA1_起業計画案(新)1'!#REF!</definedName>
    <definedName name="_110I30_" localSheetId="6">'[1]SA1_起業計画案(新)1'!#REF!</definedName>
    <definedName name="_110I30_" localSheetId="7">'[1]SA1_起業計画案(新)1'!#REF!</definedName>
    <definedName name="_110I30_">'[1]SA1_起業計画案(新)1'!#REF!</definedName>
    <definedName name="_111I36_" localSheetId="8">'[1]SA1_起業計画案(新)1'!#REF!</definedName>
    <definedName name="_111I36_" localSheetId="10">'[1]SA1_起業計画案(新)1'!#REF!</definedName>
    <definedName name="_111I36_" localSheetId="9">'[1]SA1_起業計画案(新)1'!#REF!</definedName>
    <definedName name="_111I36_" localSheetId="11">'[1]SA1_起業計画案(新)1'!#REF!</definedName>
    <definedName name="_111I36_" localSheetId="6">'[1]SA1_起業計画案(新)1'!#REF!</definedName>
    <definedName name="_111I36_" localSheetId="7">'[1]SA1_起業計画案(新)1'!#REF!</definedName>
    <definedName name="_111I36_">'[1]SA1_起業計画案(新)1'!#REF!</definedName>
    <definedName name="_112I4_" localSheetId="8">'[1]SA1_起業計画案(新)1'!#REF!</definedName>
    <definedName name="_112I4_" localSheetId="10">'[1]SA1_起業計画案(新)1'!#REF!</definedName>
    <definedName name="_112I4_" localSheetId="9">'[1]SA1_起業計画案(新)1'!#REF!</definedName>
    <definedName name="_112I4_" localSheetId="11">'[1]SA1_起業計画案(新)1'!#REF!</definedName>
    <definedName name="_112I4_" localSheetId="6">'[1]SA1_起業計画案(新)1'!#REF!</definedName>
    <definedName name="_112I4_" localSheetId="7">'[1]SA1_起業計画案(新)1'!#REF!</definedName>
    <definedName name="_112I4_">'[1]SA1_起業計画案(新)1'!#REF!</definedName>
    <definedName name="_113I42_" localSheetId="8">'[1]SA1_起業計画案(新)1'!#REF!</definedName>
    <definedName name="_113I42_" localSheetId="10">'[1]SA1_起業計画案(新)1'!#REF!</definedName>
    <definedName name="_113I42_" localSheetId="9">'[1]SA1_起業計画案(新)1'!#REF!</definedName>
    <definedName name="_113I42_" localSheetId="11">'[1]SA1_起業計画案(新)1'!#REF!</definedName>
    <definedName name="_113I42_" localSheetId="6">'[1]SA1_起業計画案(新)1'!#REF!</definedName>
    <definedName name="_113I42_" localSheetId="7">'[1]SA1_起業計画案(新)1'!#REF!</definedName>
    <definedName name="_113I42_">'[1]SA1_起業計画案(新)1'!#REF!</definedName>
    <definedName name="_114I5_" localSheetId="8">'[1]SA1_起業計画案(新)1'!#REF!</definedName>
    <definedName name="_114I5_" localSheetId="10">'[1]SA1_起業計画案(新)1'!#REF!</definedName>
    <definedName name="_114I5_" localSheetId="9">'[1]SA1_起業計画案(新)1'!#REF!</definedName>
    <definedName name="_114I5_" localSheetId="11">'[1]SA1_起業計画案(新)1'!#REF!</definedName>
    <definedName name="_114I5_" localSheetId="6">'[1]SA1_起業計画案(新)1'!#REF!</definedName>
    <definedName name="_114I5_" localSheetId="7">'[1]SA1_起業計画案(新)1'!#REF!</definedName>
    <definedName name="_114I5_">'[1]SA1_起業計画案(新)1'!#REF!</definedName>
    <definedName name="_115I6_" localSheetId="8">'[1]SA1_起業計画案(新)1'!#REF!</definedName>
    <definedName name="_115I6_" localSheetId="10">'[1]SA1_起業計画案(新)1'!#REF!</definedName>
    <definedName name="_115I6_" localSheetId="9">'[1]SA1_起業計画案(新)1'!#REF!</definedName>
    <definedName name="_115I6_" localSheetId="11">'[1]SA1_起業計画案(新)1'!#REF!</definedName>
    <definedName name="_115I6_" localSheetId="6">'[1]SA1_起業計画案(新)1'!#REF!</definedName>
    <definedName name="_115I6_" localSheetId="7">'[1]SA1_起業計画案(新)1'!#REF!</definedName>
    <definedName name="_115I6_">'[1]SA1_起業計画案(新)1'!#REF!</definedName>
    <definedName name="_116I8_" localSheetId="8">'[1]SA1_起業計画案(新)1'!#REF!</definedName>
    <definedName name="_116I8_" localSheetId="10">'[1]SA1_起業計画案(新)1'!#REF!</definedName>
    <definedName name="_116I8_" localSheetId="9">'[1]SA1_起業計画案(新)1'!#REF!</definedName>
    <definedName name="_116I8_" localSheetId="11">'[1]SA1_起業計画案(新)1'!#REF!</definedName>
    <definedName name="_116I8_" localSheetId="6">'[1]SA1_起業計画案(新)1'!#REF!</definedName>
    <definedName name="_116I8_" localSheetId="7">'[1]SA1_起業計画案(新)1'!#REF!</definedName>
    <definedName name="_116I8_">'[1]SA1_起業計画案(新)1'!#REF!</definedName>
    <definedName name="_117IR10_" localSheetId="8">'[1]SA1_起業計画案(新)1'!#REF!</definedName>
    <definedName name="_117IR10_" localSheetId="10">'[1]SA1_起業計画案(新)1'!#REF!</definedName>
    <definedName name="_117IR10_" localSheetId="9">'[1]SA1_起業計画案(新)1'!#REF!</definedName>
    <definedName name="_117IR10_" localSheetId="11">'[1]SA1_起業計画案(新)1'!#REF!</definedName>
    <definedName name="_117IR10_" localSheetId="6">'[1]SA1_起業計画案(新)1'!#REF!</definedName>
    <definedName name="_117IR10_" localSheetId="7">'[1]SA1_起業計画案(新)1'!#REF!</definedName>
    <definedName name="_117IR10_">'[1]SA1_起業計画案(新)1'!#REF!</definedName>
    <definedName name="_118IR14_" localSheetId="8">'[1]SA1_起業計画案(新)1'!#REF!</definedName>
    <definedName name="_118IR14_" localSheetId="10">'[1]SA1_起業計画案(新)1'!#REF!</definedName>
    <definedName name="_118IR14_" localSheetId="9">'[1]SA1_起業計画案(新)1'!#REF!</definedName>
    <definedName name="_118IR14_" localSheetId="11">'[1]SA1_起業計画案(新)1'!#REF!</definedName>
    <definedName name="_118IR14_" localSheetId="6">'[1]SA1_起業計画案(新)1'!#REF!</definedName>
    <definedName name="_118IR14_" localSheetId="7">'[1]SA1_起業計画案(新)1'!#REF!</definedName>
    <definedName name="_118IR14_">'[1]SA1_起業計画案(新)1'!#REF!</definedName>
    <definedName name="_119IR20_" localSheetId="8">'[1]SA1_起業計画案(新)1'!#REF!</definedName>
    <definedName name="_119IR20_" localSheetId="10">'[1]SA1_起業計画案(新)1'!#REF!</definedName>
    <definedName name="_119IR20_" localSheetId="9">'[1]SA1_起業計画案(新)1'!#REF!</definedName>
    <definedName name="_119IR20_" localSheetId="11">'[1]SA1_起業計画案(新)1'!#REF!</definedName>
    <definedName name="_119IR20_" localSheetId="6">'[1]SA1_起業計画案(新)1'!#REF!</definedName>
    <definedName name="_119IR20_" localSheetId="7">'[1]SA1_起業計画案(新)1'!#REF!</definedName>
    <definedName name="_119IR20_">'[1]SA1_起業計画案(新)1'!#REF!</definedName>
    <definedName name="_11BM8_" localSheetId="8">'[1]SA1_起業計画案(新)1'!#REF!</definedName>
    <definedName name="_11BM8_" localSheetId="10">'[1]SA1_起業計画案(新)1'!#REF!</definedName>
    <definedName name="_11BM8_" localSheetId="9">'[1]SA1_起業計画案(新)1'!#REF!</definedName>
    <definedName name="_11BM8_" localSheetId="11">'[1]SA1_起業計画案(新)1'!#REF!</definedName>
    <definedName name="_11BM8_" localSheetId="6">'[1]SA1_起業計画案(新)1'!#REF!</definedName>
    <definedName name="_11BM8_" localSheetId="7">'[1]SA1_起業計画案(新)1'!#REF!</definedName>
    <definedName name="_11BM8_">'[1]SA1_起業計画案(新)1'!#REF!</definedName>
    <definedName name="_120IR25_" localSheetId="8">'[1]SA1_起業計画案(新)1'!#REF!</definedName>
    <definedName name="_120IR25_" localSheetId="10">'[1]SA1_起業計画案(新)1'!#REF!</definedName>
    <definedName name="_120IR25_" localSheetId="9">'[1]SA1_起業計画案(新)1'!#REF!</definedName>
    <definedName name="_120IR25_" localSheetId="11">'[1]SA1_起業計画案(新)1'!#REF!</definedName>
    <definedName name="_120IR25_" localSheetId="6">'[1]SA1_起業計画案(新)1'!#REF!</definedName>
    <definedName name="_120IR25_" localSheetId="7">'[1]SA1_起業計画案(新)1'!#REF!</definedName>
    <definedName name="_120IR25_">'[1]SA1_起業計画案(新)1'!#REF!</definedName>
    <definedName name="_121IR30_" localSheetId="8">'[1]SA1_起業計画案(新)1'!#REF!</definedName>
    <definedName name="_121IR30_" localSheetId="10">'[1]SA1_起業計画案(新)1'!#REF!</definedName>
    <definedName name="_121IR30_" localSheetId="9">'[1]SA1_起業計画案(新)1'!#REF!</definedName>
    <definedName name="_121IR30_" localSheetId="11">'[1]SA1_起業計画案(新)1'!#REF!</definedName>
    <definedName name="_121IR30_" localSheetId="6">'[1]SA1_起業計画案(新)1'!#REF!</definedName>
    <definedName name="_121IR30_" localSheetId="7">'[1]SA1_起業計画案(新)1'!#REF!</definedName>
    <definedName name="_121IR30_">'[1]SA1_起業計画案(新)1'!#REF!</definedName>
    <definedName name="_122IR36_" localSheetId="8">'[1]SA1_起業計画案(新)1'!#REF!</definedName>
    <definedName name="_122IR36_" localSheetId="10">'[1]SA1_起業計画案(新)1'!#REF!</definedName>
    <definedName name="_122IR36_" localSheetId="9">'[1]SA1_起業計画案(新)1'!#REF!</definedName>
    <definedName name="_122IR36_" localSheetId="11">'[1]SA1_起業計画案(新)1'!#REF!</definedName>
    <definedName name="_122IR36_" localSheetId="6">'[1]SA1_起業計画案(新)1'!#REF!</definedName>
    <definedName name="_122IR36_" localSheetId="7">'[1]SA1_起業計画案(新)1'!#REF!</definedName>
    <definedName name="_122IR36_">'[1]SA1_起業計画案(新)1'!#REF!</definedName>
    <definedName name="_123IR4_" localSheetId="8">'[1]SA1_起業計画案(新)1'!#REF!</definedName>
    <definedName name="_123IR4_" localSheetId="10">'[1]SA1_起業計画案(新)1'!#REF!</definedName>
    <definedName name="_123IR4_" localSheetId="9">'[1]SA1_起業計画案(新)1'!#REF!</definedName>
    <definedName name="_123IR4_" localSheetId="11">'[1]SA1_起業計画案(新)1'!#REF!</definedName>
    <definedName name="_123IR4_" localSheetId="6">'[1]SA1_起業計画案(新)1'!#REF!</definedName>
    <definedName name="_123IR4_" localSheetId="7">'[1]SA1_起業計画案(新)1'!#REF!</definedName>
    <definedName name="_123IR4_">'[1]SA1_起業計画案(新)1'!#REF!</definedName>
    <definedName name="_124IR42_" localSheetId="8">'[1]SA1_起業計画案(新)1'!#REF!</definedName>
    <definedName name="_124IR42_" localSheetId="10">'[1]SA1_起業計画案(新)1'!#REF!</definedName>
    <definedName name="_124IR42_" localSheetId="9">'[1]SA1_起業計画案(新)1'!#REF!</definedName>
    <definedName name="_124IR42_" localSheetId="11">'[1]SA1_起業計画案(新)1'!#REF!</definedName>
    <definedName name="_124IR42_" localSheetId="6">'[1]SA1_起業計画案(新)1'!#REF!</definedName>
    <definedName name="_124IR42_" localSheetId="7">'[1]SA1_起業計画案(新)1'!#REF!</definedName>
    <definedName name="_124IR42_">'[1]SA1_起業計画案(新)1'!#REF!</definedName>
    <definedName name="_125L10_" localSheetId="8">'[1]SA1_起業計画案(新)1'!#REF!</definedName>
    <definedName name="_125L10_" localSheetId="10">'[1]SA1_起業計画案(新)1'!#REF!</definedName>
    <definedName name="_125L10_" localSheetId="9">'[1]SA1_起業計画案(新)1'!#REF!</definedName>
    <definedName name="_125L10_" localSheetId="11">'[1]SA1_起業計画案(新)1'!#REF!</definedName>
    <definedName name="_125L10_" localSheetId="6">'[1]SA1_起業計画案(新)1'!#REF!</definedName>
    <definedName name="_125L10_" localSheetId="7">'[1]SA1_起業計画案(新)1'!#REF!</definedName>
    <definedName name="_125L10_">'[1]SA1_起業計画案(新)1'!#REF!</definedName>
    <definedName name="_126L14_" localSheetId="8">'[1]SA1_起業計画案(新)1'!#REF!</definedName>
    <definedName name="_126L14_" localSheetId="10">'[1]SA1_起業計画案(新)1'!#REF!</definedName>
    <definedName name="_126L14_" localSheetId="9">'[1]SA1_起業計画案(新)1'!#REF!</definedName>
    <definedName name="_126L14_" localSheetId="11">'[1]SA1_起業計画案(新)1'!#REF!</definedName>
    <definedName name="_126L14_" localSheetId="6">'[1]SA1_起業計画案(新)1'!#REF!</definedName>
    <definedName name="_126L14_" localSheetId="7">'[1]SA1_起業計画案(新)1'!#REF!</definedName>
    <definedName name="_126L14_">'[1]SA1_起業計画案(新)1'!#REF!</definedName>
    <definedName name="_127L2_" localSheetId="8">'[1]SA1_起業計画案(新)1'!#REF!</definedName>
    <definedName name="_127L2_" localSheetId="10">'[1]SA1_起業計画案(新)1'!#REF!</definedName>
    <definedName name="_127L2_" localSheetId="9">'[1]SA1_起業計画案(新)1'!#REF!</definedName>
    <definedName name="_127L2_" localSheetId="11">'[1]SA1_起業計画案(新)1'!#REF!</definedName>
    <definedName name="_127L2_" localSheetId="6">'[1]SA1_起業計画案(新)1'!#REF!</definedName>
    <definedName name="_127L2_" localSheetId="7">'[1]SA1_起業計画案(新)1'!#REF!</definedName>
    <definedName name="_127L2_">'[1]SA1_起業計画案(新)1'!#REF!</definedName>
    <definedName name="_128L20_" localSheetId="8">'[1]SA1_起業計画案(新)1'!#REF!</definedName>
    <definedName name="_128L20_" localSheetId="10">'[1]SA1_起業計画案(新)1'!#REF!</definedName>
    <definedName name="_128L20_" localSheetId="9">'[1]SA1_起業計画案(新)1'!#REF!</definedName>
    <definedName name="_128L20_" localSheetId="11">'[1]SA1_起業計画案(新)1'!#REF!</definedName>
    <definedName name="_128L20_" localSheetId="6">'[1]SA1_起業計画案(新)1'!#REF!</definedName>
    <definedName name="_128L20_" localSheetId="7">'[1]SA1_起業計画案(新)1'!#REF!</definedName>
    <definedName name="_128L20_">'[1]SA1_起業計画案(新)1'!#REF!</definedName>
    <definedName name="_129L25_" localSheetId="8">'[1]SA1_起業計画案(新)1'!#REF!</definedName>
    <definedName name="_129L25_" localSheetId="10">'[1]SA1_起業計画案(新)1'!#REF!</definedName>
    <definedName name="_129L25_" localSheetId="9">'[1]SA1_起業計画案(新)1'!#REF!</definedName>
    <definedName name="_129L25_" localSheetId="11">'[1]SA1_起業計画案(新)1'!#REF!</definedName>
    <definedName name="_129L25_" localSheetId="6">'[1]SA1_起業計画案(新)1'!#REF!</definedName>
    <definedName name="_129L25_" localSheetId="7">'[1]SA1_起業計画案(新)1'!#REF!</definedName>
    <definedName name="_129L25_">'[1]SA1_起業計画案(新)1'!#REF!</definedName>
    <definedName name="_12CG10_" localSheetId="8">'[1]SA1_起業計画案(新)1'!#REF!</definedName>
    <definedName name="_12CG10_" localSheetId="10">'[1]SA1_起業計画案(新)1'!#REF!</definedName>
    <definedName name="_12CG10_" localSheetId="9">'[1]SA1_起業計画案(新)1'!#REF!</definedName>
    <definedName name="_12CG10_" localSheetId="11">'[1]SA1_起業計画案(新)1'!#REF!</definedName>
    <definedName name="_12CG10_" localSheetId="6">'[1]SA1_起業計画案(新)1'!#REF!</definedName>
    <definedName name="_12CG10_" localSheetId="7">'[1]SA1_起業計画案(新)1'!#REF!</definedName>
    <definedName name="_12CG10_">'[1]SA1_起業計画案(新)1'!#REF!</definedName>
    <definedName name="_130L30_" localSheetId="8">'[1]SA1_起業計画案(新)1'!#REF!</definedName>
    <definedName name="_130L30_" localSheetId="10">'[1]SA1_起業計画案(新)1'!#REF!</definedName>
    <definedName name="_130L30_" localSheetId="9">'[1]SA1_起業計画案(新)1'!#REF!</definedName>
    <definedName name="_130L30_" localSheetId="11">'[1]SA1_起業計画案(新)1'!#REF!</definedName>
    <definedName name="_130L30_" localSheetId="6">'[1]SA1_起業計画案(新)1'!#REF!</definedName>
    <definedName name="_130L30_" localSheetId="7">'[1]SA1_起業計画案(新)1'!#REF!</definedName>
    <definedName name="_130L30_">'[1]SA1_起業計画案(新)1'!#REF!</definedName>
    <definedName name="_131L36_" localSheetId="8">'[1]SA1_起業計画案(新)1'!#REF!</definedName>
    <definedName name="_131L36_" localSheetId="10">'[1]SA1_起業計画案(新)1'!#REF!</definedName>
    <definedName name="_131L36_" localSheetId="9">'[1]SA1_起業計画案(新)1'!#REF!</definedName>
    <definedName name="_131L36_" localSheetId="11">'[1]SA1_起業計画案(新)1'!#REF!</definedName>
    <definedName name="_131L36_" localSheetId="6">'[1]SA1_起業計画案(新)1'!#REF!</definedName>
    <definedName name="_131L36_" localSheetId="7">'[1]SA1_起業計画案(新)1'!#REF!</definedName>
    <definedName name="_131L36_">'[1]SA1_起業計画案(新)1'!#REF!</definedName>
    <definedName name="_132L4_" localSheetId="8">'[1]SA1_起業計画案(新)1'!#REF!</definedName>
    <definedName name="_132L4_" localSheetId="10">'[1]SA1_起業計画案(新)1'!#REF!</definedName>
    <definedName name="_132L4_" localSheetId="9">'[1]SA1_起業計画案(新)1'!#REF!</definedName>
    <definedName name="_132L4_" localSheetId="11">'[1]SA1_起業計画案(新)1'!#REF!</definedName>
    <definedName name="_132L4_" localSheetId="6">'[1]SA1_起業計画案(新)1'!#REF!</definedName>
    <definedName name="_132L4_" localSheetId="7">'[1]SA1_起業計画案(新)1'!#REF!</definedName>
    <definedName name="_132L4_">'[1]SA1_起業計画案(新)1'!#REF!</definedName>
    <definedName name="_133L42_" localSheetId="8">'[1]SA1_起業計画案(新)1'!#REF!</definedName>
    <definedName name="_133L42_" localSheetId="10">'[1]SA1_起業計画案(新)1'!#REF!</definedName>
    <definedName name="_133L42_" localSheetId="9">'[1]SA1_起業計画案(新)1'!#REF!</definedName>
    <definedName name="_133L42_" localSheetId="11">'[1]SA1_起業計画案(新)1'!#REF!</definedName>
    <definedName name="_133L42_" localSheetId="6">'[1]SA1_起業計画案(新)1'!#REF!</definedName>
    <definedName name="_133L42_" localSheetId="7">'[1]SA1_起業計画案(新)1'!#REF!</definedName>
    <definedName name="_133L42_">'[1]SA1_起業計画案(新)1'!#REF!</definedName>
    <definedName name="_134L5_" localSheetId="8">'[1]SA1_起業計画案(新)1'!#REF!</definedName>
    <definedName name="_134L5_" localSheetId="10">'[1]SA1_起業計画案(新)1'!#REF!</definedName>
    <definedName name="_134L5_" localSheetId="9">'[1]SA1_起業計画案(新)1'!#REF!</definedName>
    <definedName name="_134L5_" localSheetId="11">'[1]SA1_起業計画案(新)1'!#REF!</definedName>
    <definedName name="_134L5_" localSheetId="6">'[1]SA1_起業計画案(新)1'!#REF!</definedName>
    <definedName name="_134L5_" localSheetId="7">'[1]SA1_起業計画案(新)1'!#REF!</definedName>
    <definedName name="_134L5_">'[1]SA1_起業計画案(新)1'!#REF!</definedName>
    <definedName name="_135L6_" localSheetId="8">'[1]SA1_起業計画案(新)1'!#REF!</definedName>
    <definedName name="_135L6_" localSheetId="10">'[1]SA1_起業計画案(新)1'!#REF!</definedName>
    <definedName name="_135L6_" localSheetId="9">'[1]SA1_起業計画案(新)1'!#REF!</definedName>
    <definedName name="_135L6_" localSheetId="11">'[1]SA1_起業計画案(新)1'!#REF!</definedName>
    <definedName name="_135L6_" localSheetId="6">'[1]SA1_起業計画案(新)1'!#REF!</definedName>
    <definedName name="_135L6_" localSheetId="7">'[1]SA1_起業計画案(新)1'!#REF!</definedName>
    <definedName name="_135L6_">'[1]SA1_起業計画案(新)1'!#REF!</definedName>
    <definedName name="_136L8_" localSheetId="8">'[1]SA1_起業計画案(新)1'!#REF!</definedName>
    <definedName name="_136L8_" localSheetId="10">'[1]SA1_起業計画案(新)1'!#REF!</definedName>
    <definedName name="_136L8_" localSheetId="9">'[1]SA1_起業計画案(新)1'!#REF!</definedName>
    <definedName name="_136L8_" localSheetId="11">'[1]SA1_起業計画案(新)1'!#REF!</definedName>
    <definedName name="_136L8_" localSheetId="6">'[1]SA1_起業計画案(新)1'!#REF!</definedName>
    <definedName name="_136L8_" localSheetId="7">'[1]SA1_起業計画案(新)1'!#REF!</definedName>
    <definedName name="_136L8_">'[1]SA1_起業計画案(新)1'!#REF!</definedName>
    <definedName name="_137N10_" localSheetId="8">'[1]SA1_起業計画案(新)1'!#REF!</definedName>
    <definedName name="_137N10_" localSheetId="10">'[1]SA1_起業計画案(新)1'!#REF!</definedName>
    <definedName name="_137N10_" localSheetId="9">'[1]SA1_起業計画案(新)1'!#REF!</definedName>
    <definedName name="_137N10_" localSheetId="11">'[1]SA1_起業計画案(新)1'!#REF!</definedName>
    <definedName name="_137N10_" localSheetId="6">'[1]SA1_起業計画案(新)1'!#REF!</definedName>
    <definedName name="_137N10_" localSheetId="7">'[1]SA1_起業計画案(新)1'!#REF!</definedName>
    <definedName name="_137N10_">'[1]SA1_起業計画案(新)1'!#REF!</definedName>
    <definedName name="_138N14_" localSheetId="8">'[1]SA1_起業計画案(新)1'!#REF!</definedName>
    <definedName name="_138N14_" localSheetId="10">'[1]SA1_起業計画案(新)1'!#REF!</definedName>
    <definedName name="_138N14_" localSheetId="9">'[1]SA1_起業計画案(新)1'!#REF!</definedName>
    <definedName name="_138N14_" localSheetId="11">'[1]SA1_起業計画案(新)1'!#REF!</definedName>
    <definedName name="_138N14_" localSheetId="6">'[1]SA1_起業計画案(新)1'!#REF!</definedName>
    <definedName name="_138N14_" localSheetId="7">'[1]SA1_起業計画案(新)1'!#REF!</definedName>
    <definedName name="_138N14_">'[1]SA1_起業計画案(新)1'!#REF!</definedName>
    <definedName name="_139N2_" localSheetId="8">'[1]SA1_起業計画案(新)1'!#REF!</definedName>
    <definedName name="_139N2_" localSheetId="10">'[1]SA1_起業計画案(新)1'!#REF!</definedName>
    <definedName name="_139N2_" localSheetId="9">'[1]SA1_起業計画案(新)1'!#REF!</definedName>
    <definedName name="_139N2_" localSheetId="11">'[1]SA1_起業計画案(新)1'!#REF!</definedName>
    <definedName name="_139N2_" localSheetId="6">'[1]SA1_起業計画案(新)1'!#REF!</definedName>
    <definedName name="_139N2_" localSheetId="7">'[1]SA1_起業計画案(新)1'!#REF!</definedName>
    <definedName name="_139N2_">'[1]SA1_起業計画案(新)1'!#REF!</definedName>
    <definedName name="_13CG14_" localSheetId="8">'[1]SA1_起業計画案(新)1'!#REF!</definedName>
    <definedName name="_13CG14_" localSheetId="10">'[1]SA1_起業計画案(新)1'!#REF!</definedName>
    <definedName name="_13CG14_" localSheetId="9">'[1]SA1_起業計画案(新)1'!#REF!</definedName>
    <definedName name="_13CG14_" localSheetId="11">'[1]SA1_起業計画案(新)1'!#REF!</definedName>
    <definedName name="_13CG14_" localSheetId="6">'[1]SA1_起業計画案(新)1'!#REF!</definedName>
    <definedName name="_13CG14_" localSheetId="7">'[1]SA1_起業計画案(新)1'!#REF!</definedName>
    <definedName name="_13CG14_">'[1]SA1_起業計画案(新)1'!#REF!</definedName>
    <definedName name="_140N20_" localSheetId="8">!#REF!</definedName>
    <definedName name="_140N20_" localSheetId="10">!#REF!</definedName>
    <definedName name="_140N20_" localSheetId="9">!#REF!</definedName>
    <definedName name="_140N20_" localSheetId="11">!#REF!</definedName>
    <definedName name="_140N20_" localSheetId="6">!#REF!</definedName>
    <definedName name="_140N20_" localSheetId="7">!#REF!</definedName>
    <definedName name="_140N20_">!#REF!</definedName>
    <definedName name="_141N25_" localSheetId="8">'[1]SA1_起業計画案(新)1'!#REF!</definedName>
    <definedName name="_141N25_" localSheetId="10">'[1]SA1_起業計画案(新)1'!#REF!</definedName>
    <definedName name="_141N25_" localSheetId="9">'[1]SA1_起業計画案(新)1'!#REF!</definedName>
    <definedName name="_141N25_" localSheetId="11">'[1]SA1_起業計画案(新)1'!#REF!</definedName>
    <definedName name="_141N25_" localSheetId="6">'[1]SA1_起業計画案(新)1'!#REF!</definedName>
    <definedName name="_141N25_" localSheetId="7">'[1]SA1_起業計画案(新)1'!#REF!</definedName>
    <definedName name="_141N25_">'[1]SA1_起業計画案(新)1'!#REF!</definedName>
    <definedName name="_142N3_" localSheetId="8">'[1]SA1_起業計画案(新)1'!#REF!</definedName>
    <definedName name="_142N3_" localSheetId="10">'[1]SA1_起業計画案(新)1'!#REF!</definedName>
    <definedName name="_142N3_" localSheetId="9">'[1]SA1_起業計画案(新)1'!#REF!</definedName>
    <definedName name="_142N3_" localSheetId="11">'[1]SA1_起業計画案(新)1'!#REF!</definedName>
    <definedName name="_142N3_" localSheetId="6">'[1]SA1_起業計画案(新)1'!#REF!</definedName>
    <definedName name="_142N3_" localSheetId="7">'[1]SA1_起業計画案(新)1'!#REF!</definedName>
    <definedName name="_142N3_">'[1]SA1_起業計画案(新)1'!#REF!</definedName>
    <definedName name="_143N30_" localSheetId="8">'[1]SA1_起業計画案(新)1'!#REF!</definedName>
    <definedName name="_143N30_" localSheetId="10">'[1]SA1_起業計画案(新)1'!#REF!</definedName>
    <definedName name="_143N30_" localSheetId="9">'[1]SA1_起業計画案(新)1'!#REF!</definedName>
    <definedName name="_143N30_" localSheetId="11">'[1]SA1_起業計画案(新)1'!#REF!</definedName>
    <definedName name="_143N30_" localSheetId="6">'[1]SA1_起業計画案(新)1'!#REF!</definedName>
    <definedName name="_143N30_" localSheetId="7">'[1]SA1_起業計画案(新)1'!#REF!</definedName>
    <definedName name="_143N30_">'[1]SA1_起業計画案(新)1'!#REF!</definedName>
    <definedName name="_144N36_" localSheetId="8">'[1]SA1_起業計画案(新)1'!#REF!</definedName>
    <definedName name="_144N36_" localSheetId="10">'[1]SA1_起業計画案(新)1'!#REF!</definedName>
    <definedName name="_144N36_" localSheetId="9">'[1]SA1_起業計画案(新)1'!#REF!</definedName>
    <definedName name="_144N36_" localSheetId="11">'[1]SA1_起業計画案(新)1'!#REF!</definedName>
    <definedName name="_144N36_" localSheetId="6">'[1]SA1_起業計画案(新)1'!#REF!</definedName>
    <definedName name="_144N36_" localSheetId="7">'[1]SA1_起業計画案(新)1'!#REF!</definedName>
    <definedName name="_144N36_">'[1]SA1_起業計画案(新)1'!#REF!</definedName>
    <definedName name="_145N42_" localSheetId="8">'[1]SA1_起業計画案(新)1'!#REF!</definedName>
    <definedName name="_145N42_" localSheetId="10">'[1]SA1_起業計画案(新)1'!#REF!</definedName>
    <definedName name="_145N42_" localSheetId="9">'[1]SA1_起業計画案(新)1'!#REF!</definedName>
    <definedName name="_145N42_" localSheetId="11">'[1]SA1_起業計画案(新)1'!#REF!</definedName>
    <definedName name="_145N42_" localSheetId="6">'[1]SA1_起業計画案(新)1'!#REF!</definedName>
    <definedName name="_145N42_" localSheetId="7">'[1]SA1_起業計画案(新)1'!#REF!</definedName>
    <definedName name="_145N42_">'[1]SA1_起業計画案(新)1'!#REF!</definedName>
    <definedName name="_146N5_" localSheetId="8">'[1]SA1_起業計画案(新)1'!#REF!</definedName>
    <definedName name="_146N5_" localSheetId="10">'[1]SA1_起業計画案(新)1'!#REF!</definedName>
    <definedName name="_146N5_" localSheetId="9">'[1]SA1_起業計画案(新)1'!#REF!</definedName>
    <definedName name="_146N5_" localSheetId="11">'[1]SA1_起業計画案(新)1'!#REF!</definedName>
    <definedName name="_146N5_" localSheetId="6">'[1]SA1_起業計画案(新)1'!#REF!</definedName>
    <definedName name="_146N5_" localSheetId="7">'[1]SA1_起業計画案(新)1'!#REF!</definedName>
    <definedName name="_146N5_">'[1]SA1_起業計画案(新)1'!#REF!</definedName>
    <definedName name="_147N6_" localSheetId="8">'[1]SA1_起業計画案(新)1'!#REF!</definedName>
    <definedName name="_147N6_" localSheetId="10">'[1]SA1_起業計画案(新)1'!#REF!</definedName>
    <definedName name="_147N6_" localSheetId="9">'[1]SA1_起業計画案(新)1'!#REF!</definedName>
    <definedName name="_147N6_" localSheetId="11">'[1]SA1_起業計画案(新)1'!#REF!</definedName>
    <definedName name="_147N6_" localSheetId="6">'[1]SA1_起業計画案(新)1'!#REF!</definedName>
    <definedName name="_147N6_" localSheetId="7">'[1]SA1_起業計画案(新)1'!#REF!</definedName>
    <definedName name="_147N6_">'[1]SA1_起業計画案(新)1'!#REF!</definedName>
    <definedName name="_148N7_" localSheetId="8">'[1]SA1_起業計画案(新)1'!#REF!</definedName>
    <definedName name="_148N7_" localSheetId="10">'[1]SA1_起業計画案(新)1'!#REF!</definedName>
    <definedName name="_148N7_" localSheetId="9">'[1]SA1_起業計画案(新)1'!#REF!</definedName>
    <definedName name="_148N7_" localSheetId="11">'[1]SA1_起業計画案(新)1'!#REF!</definedName>
    <definedName name="_148N7_" localSheetId="6">'[1]SA1_起業計画案(新)1'!#REF!</definedName>
    <definedName name="_148N7_" localSheetId="7">'[1]SA1_起業計画案(新)1'!#REF!</definedName>
    <definedName name="_148N7_">'[1]SA1_起業計画案(新)1'!#REF!</definedName>
    <definedName name="_149N8_" localSheetId="8">!#REF!</definedName>
    <definedName name="_149N8_" localSheetId="10">!#REF!</definedName>
    <definedName name="_149N8_" localSheetId="9">!#REF!</definedName>
    <definedName name="_149N8_" localSheetId="11">!#REF!</definedName>
    <definedName name="_149N8_" localSheetId="6">!#REF!</definedName>
    <definedName name="_149N8_" localSheetId="7">!#REF!</definedName>
    <definedName name="_149N8_">!#REF!</definedName>
    <definedName name="_14CG2_" localSheetId="8">'[1]SA1_起業計画案(新)1'!#REF!</definedName>
    <definedName name="_14CG2_" localSheetId="10">'[1]SA1_起業計画案(新)1'!#REF!</definedName>
    <definedName name="_14CG2_" localSheetId="9">'[1]SA1_起業計画案(新)1'!#REF!</definedName>
    <definedName name="_14CG2_" localSheetId="11">'[1]SA1_起業計画案(新)1'!#REF!</definedName>
    <definedName name="_14CG2_" localSheetId="6">'[1]SA1_起業計画案(新)1'!#REF!</definedName>
    <definedName name="_14CG2_" localSheetId="7">'[1]SA1_起業計画案(新)1'!#REF!</definedName>
    <definedName name="_14CG2_">'[1]SA1_起業計画案(新)1'!#REF!</definedName>
    <definedName name="_150P10_" localSheetId="8">'[1]SA1_起業計画案(新)1'!#REF!</definedName>
    <definedName name="_150P10_" localSheetId="10">'[1]SA1_起業計画案(新)1'!#REF!</definedName>
    <definedName name="_150P10_" localSheetId="9">'[1]SA1_起業計画案(新)1'!#REF!</definedName>
    <definedName name="_150P10_" localSheetId="11">'[1]SA1_起業計画案(新)1'!#REF!</definedName>
    <definedName name="_150P10_" localSheetId="6">'[1]SA1_起業計画案(新)1'!#REF!</definedName>
    <definedName name="_150P10_" localSheetId="7">'[1]SA1_起業計画案(新)1'!#REF!</definedName>
    <definedName name="_150P10_">'[1]SA1_起業計画案(新)1'!#REF!</definedName>
    <definedName name="_151P14_" localSheetId="8">'[1]SA1_起業計画案(新)1'!#REF!</definedName>
    <definedName name="_151P14_" localSheetId="10">'[1]SA1_起業計画案(新)1'!#REF!</definedName>
    <definedName name="_151P14_" localSheetId="9">'[1]SA1_起業計画案(新)1'!#REF!</definedName>
    <definedName name="_151P14_" localSheetId="11">'[1]SA1_起業計画案(新)1'!#REF!</definedName>
    <definedName name="_151P14_" localSheetId="6">'[1]SA1_起業計画案(新)1'!#REF!</definedName>
    <definedName name="_151P14_" localSheetId="7">'[1]SA1_起業計画案(新)1'!#REF!</definedName>
    <definedName name="_151P14_">'[1]SA1_起業計画案(新)1'!#REF!</definedName>
    <definedName name="_152P2_" localSheetId="8">'[1]SA1_起業計画案(新)1'!#REF!</definedName>
    <definedName name="_152P2_" localSheetId="10">'[1]SA1_起業計画案(新)1'!#REF!</definedName>
    <definedName name="_152P2_" localSheetId="9">'[1]SA1_起業計画案(新)1'!#REF!</definedName>
    <definedName name="_152P2_" localSheetId="11">'[1]SA1_起業計画案(新)1'!#REF!</definedName>
    <definedName name="_152P2_" localSheetId="6">'[1]SA1_起業計画案(新)1'!#REF!</definedName>
    <definedName name="_152P2_" localSheetId="7">'[1]SA1_起業計画案(新)1'!#REF!</definedName>
    <definedName name="_152P2_">'[1]SA1_起業計画案(新)1'!#REF!</definedName>
    <definedName name="_153P25_" localSheetId="8">'[1]SA1_起業計画案(新)1'!#REF!</definedName>
    <definedName name="_153P25_" localSheetId="10">'[1]SA1_起業計画案(新)1'!#REF!</definedName>
    <definedName name="_153P25_" localSheetId="9">'[1]SA1_起業計画案(新)1'!#REF!</definedName>
    <definedName name="_153P25_" localSheetId="11">'[1]SA1_起業計画案(新)1'!#REF!</definedName>
    <definedName name="_153P25_" localSheetId="6">'[1]SA1_起業計画案(新)1'!#REF!</definedName>
    <definedName name="_153P25_" localSheetId="7">'[1]SA1_起業計画案(新)1'!#REF!</definedName>
    <definedName name="_153P25_">'[1]SA1_起業計画案(新)1'!#REF!</definedName>
    <definedName name="_154P30_" localSheetId="8">'[1]SA1_起業計画案(新)1'!#REF!</definedName>
    <definedName name="_154P30_" localSheetId="10">'[1]SA1_起業計画案(新)1'!#REF!</definedName>
    <definedName name="_154P30_" localSheetId="9">'[1]SA1_起業計画案(新)1'!#REF!</definedName>
    <definedName name="_154P30_" localSheetId="11">'[1]SA1_起業計画案(新)1'!#REF!</definedName>
    <definedName name="_154P30_" localSheetId="6">'[1]SA1_起業計画案(新)1'!#REF!</definedName>
    <definedName name="_154P30_" localSheetId="7">'[1]SA1_起業計画案(新)1'!#REF!</definedName>
    <definedName name="_154P30_">'[1]SA1_起業計画案(新)1'!#REF!</definedName>
    <definedName name="_155P36_" localSheetId="8">'[1]SA1_起業計画案(新)1'!#REF!</definedName>
    <definedName name="_155P36_" localSheetId="10">'[1]SA1_起業計画案(新)1'!#REF!</definedName>
    <definedName name="_155P36_" localSheetId="9">'[1]SA1_起業計画案(新)1'!#REF!</definedName>
    <definedName name="_155P36_" localSheetId="11">'[1]SA1_起業計画案(新)1'!#REF!</definedName>
    <definedName name="_155P36_" localSheetId="6">'[1]SA1_起業計画案(新)1'!#REF!</definedName>
    <definedName name="_155P36_" localSheetId="7">'[1]SA1_起業計画案(新)1'!#REF!</definedName>
    <definedName name="_155P36_">'[1]SA1_起業計画案(新)1'!#REF!</definedName>
    <definedName name="_156P4_" localSheetId="8">'[1]SA1_起業計画案(新)1'!#REF!</definedName>
    <definedName name="_156P4_" localSheetId="10">'[1]SA1_起業計画案(新)1'!#REF!</definedName>
    <definedName name="_156P4_" localSheetId="9">'[1]SA1_起業計画案(新)1'!#REF!</definedName>
    <definedName name="_156P4_" localSheetId="11">'[1]SA1_起業計画案(新)1'!#REF!</definedName>
    <definedName name="_156P4_" localSheetId="6">'[1]SA1_起業計画案(新)1'!#REF!</definedName>
    <definedName name="_156P4_" localSheetId="7">'[1]SA1_起業計画案(新)1'!#REF!</definedName>
    <definedName name="_156P4_">'[1]SA1_起業計画案(新)1'!#REF!</definedName>
    <definedName name="_157P42_" localSheetId="8">'[1]SA1_起業計画案(新)1'!#REF!</definedName>
    <definedName name="_157P42_" localSheetId="10">'[1]SA1_起業計画案(新)1'!#REF!</definedName>
    <definedName name="_157P42_" localSheetId="9">'[1]SA1_起業計画案(新)1'!#REF!</definedName>
    <definedName name="_157P42_" localSheetId="11">'[1]SA1_起業計画案(新)1'!#REF!</definedName>
    <definedName name="_157P42_" localSheetId="6">'[1]SA1_起業計画案(新)1'!#REF!</definedName>
    <definedName name="_157P42_" localSheetId="7">'[1]SA1_起業計画案(新)1'!#REF!</definedName>
    <definedName name="_157P42_">'[1]SA1_起業計画案(新)1'!#REF!</definedName>
    <definedName name="_158P5_" localSheetId="8">'[1]SA1_起業計画案(新)1'!#REF!</definedName>
    <definedName name="_158P5_" localSheetId="10">'[1]SA1_起業計画案(新)1'!#REF!</definedName>
    <definedName name="_158P5_" localSheetId="9">'[1]SA1_起業計画案(新)1'!#REF!</definedName>
    <definedName name="_158P5_" localSheetId="11">'[1]SA1_起業計画案(新)1'!#REF!</definedName>
    <definedName name="_158P5_" localSheetId="6">'[1]SA1_起業計画案(新)1'!#REF!</definedName>
    <definedName name="_158P5_" localSheetId="7">'[1]SA1_起業計画案(新)1'!#REF!</definedName>
    <definedName name="_158P5_">'[1]SA1_起業計画案(新)1'!#REF!</definedName>
    <definedName name="_159P6_" localSheetId="8">'[1]SA1_起業計画案(新)1'!#REF!</definedName>
    <definedName name="_159P6_" localSheetId="10">'[1]SA1_起業計画案(新)1'!#REF!</definedName>
    <definedName name="_159P6_" localSheetId="9">'[1]SA1_起業計画案(新)1'!#REF!</definedName>
    <definedName name="_159P6_" localSheetId="11">'[1]SA1_起業計画案(新)1'!#REF!</definedName>
    <definedName name="_159P6_" localSheetId="6">'[1]SA1_起業計画案(新)1'!#REF!</definedName>
    <definedName name="_159P6_" localSheetId="7">'[1]SA1_起業計画案(新)1'!#REF!</definedName>
    <definedName name="_159P6_">'[1]SA1_起業計画案(新)1'!#REF!</definedName>
    <definedName name="_15CG20_" localSheetId="8">'[1]SA1_起業計画案(新)1'!#REF!</definedName>
    <definedName name="_15CG20_" localSheetId="10">'[1]SA1_起業計画案(新)1'!#REF!</definedName>
    <definedName name="_15CG20_" localSheetId="9">'[1]SA1_起業計画案(新)1'!#REF!</definedName>
    <definedName name="_15CG20_" localSheetId="11">'[1]SA1_起業計画案(新)1'!#REF!</definedName>
    <definedName name="_15CG20_" localSheetId="6">'[1]SA1_起業計画案(新)1'!#REF!</definedName>
    <definedName name="_15CG20_" localSheetId="7">'[1]SA1_起業計画案(新)1'!#REF!</definedName>
    <definedName name="_15CG20_">'[1]SA1_起業計画案(新)1'!#REF!</definedName>
    <definedName name="_160P8_" localSheetId="8">'[1]SA1_起業計画案(新)1'!#REF!</definedName>
    <definedName name="_160P8_" localSheetId="10">'[1]SA1_起業計画案(新)1'!#REF!</definedName>
    <definedName name="_160P8_" localSheetId="9">'[1]SA1_起業計画案(新)1'!#REF!</definedName>
    <definedName name="_160P8_" localSheetId="11">'[1]SA1_起業計画案(新)1'!#REF!</definedName>
    <definedName name="_160P8_" localSheetId="6">'[1]SA1_起業計画案(新)1'!#REF!</definedName>
    <definedName name="_160P8_" localSheetId="7">'[1]SA1_起業計画案(新)1'!#REF!</definedName>
    <definedName name="_160P8_">'[1]SA1_起業計画案(新)1'!#REF!</definedName>
    <definedName name="_161S10_" localSheetId="8">!#REF!</definedName>
    <definedName name="_161S10_" localSheetId="10">!#REF!</definedName>
    <definedName name="_161S10_" localSheetId="9">!#REF!</definedName>
    <definedName name="_161S10_" localSheetId="11">!#REF!</definedName>
    <definedName name="_161S10_" localSheetId="6">!#REF!</definedName>
    <definedName name="_161S10_" localSheetId="7">!#REF!</definedName>
    <definedName name="_161S10_">!#REF!</definedName>
    <definedName name="_162S11_" localSheetId="8">!#REF!</definedName>
    <definedName name="_162S11_" localSheetId="10">!#REF!</definedName>
    <definedName name="_162S11_" localSheetId="9">!#REF!</definedName>
    <definedName name="_162S11_" localSheetId="11">!#REF!</definedName>
    <definedName name="_162S11_" localSheetId="6">!#REF!</definedName>
    <definedName name="_162S11_" localSheetId="7">!#REF!</definedName>
    <definedName name="_162S11_">!#REF!</definedName>
    <definedName name="_163S6_" localSheetId="8">!#REF!</definedName>
    <definedName name="_163S6_" localSheetId="10">!#REF!</definedName>
    <definedName name="_163S6_" localSheetId="9">!#REF!</definedName>
    <definedName name="_163S6_" localSheetId="11">!#REF!</definedName>
    <definedName name="_163S6_" localSheetId="6">!#REF!</definedName>
    <definedName name="_163S6_" localSheetId="7">!#REF!</definedName>
    <definedName name="_163S6_">!#REF!</definedName>
    <definedName name="_164S7_" localSheetId="8">!#REF!</definedName>
    <definedName name="_164S7_" localSheetId="10">!#REF!</definedName>
    <definedName name="_164S7_" localSheetId="9">!#REF!</definedName>
    <definedName name="_164S7_" localSheetId="11">!#REF!</definedName>
    <definedName name="_164S7_" localSheetId="6">!#REF!</definedName>
    <definedName name="_164S7_" localSheetId="7">!#REF!</definedName>
    <definedName name="_164S7_">!#REF!</definedName>
    <definedName name="_165S8_" localSheetId="8">!#REF!</definedName>
    <definedName name="_165S8_" localSheetId="10">!#REF!</definedName>
    <definedName name="_165S8_" localSheetId="9">!#REF!</definedName>
    <definedName name="_165S8_" localSheetId="11">!#REF!</definedName>
    <definedName name="_165S8_" localSheetId="6">!#REF!</definedName>
    <definedName name="_165S8_" localSheetId="7">!#REF!</definedName>
    <definedName name="_165S8_">!#REF!</definedName>
    <definedName name="_166T10_" localSheetId="8">'[1]SA1_起業計画案(新)1'!#REF!</definedName>
    <definedName name="_166T10_" localSheetId="10">'[1]SA1_起業計画案(新)1'!#REF!</definedName>
    <definedName name="_166T10_" localSheetId="9">'[1]SA1_起業計画案(新)1'!#REF!</definedName>
    <definedName name="_166T10_" localSheetId="11">'[1]SA1_起業計画案(新)1'!#REF!</definedName>
    <definedName name="_166T10_" localSheetId="6">'[1]SA1_起業計画案(新)1'!#REF!</definedName>
    <definedName name="_166T10_" localSheetId="7">'[1]SA1_起業計画案(新)1'!#REF!</definedName>
    <definedName name="_166T10_">'[1]SA1_起業計画案(新)1'!#REF!</definedName>
    <definedName name="_167T14_" localSheetId="8">'[1]SA1_起業計画案(新)1'!#REF!</definedName>
    <definedName name="_167T14_" localSheetId="10">'[1]SA1_起業計画案(新)1'!#REF!</definedName>
    <definedName name="_167T14_" localSheetId="9">'[1]SA1_起業計画案(新)1'!#REF!</definedName>
    <definedName name="_167T14_" localSheetId="11">'[1]SA1_起業計画案(新)1'!#REF!</definedName>
    <definedName name="_167T14_" localSheetId="6">'[1]SA1_起業計画案(新)1'!#REF!</definedName>
    <definedName name="_167T14_" localSheetId="7">'[1]SA1_起業計画案(新)1'!#REF!</definedName>
    <definedName name="_167T14_">'[1]SA1_起業計画案(新)1'!#REF!</definedName>
    <definedName name="_168T2_" localSheetId="8">'[1]SA1_起業計画案(新)1'!#REF!</definedName>
    <definedName name="_168T2_" localSheetId="10">'[1]SA1_起業計画案(新)1'!#REF!</definedName>
    <definedName name="_168T2_" localSheetId="9">'[1]SA1_起業計画案(新)1'!#REF!</definedName>
    <definedName name="_168T2_" localSheetId="11">'[1]SA1_起業計画案(新)1'!#REF!</definedName>
    <definedName name="_168T2_" localSheetId="6">'[1]SA1_起業計画案(新)1'!#REF!</definedName>
    <definedName name="_168T2_" localSheetId="7">'[1]SA1_起業計画案(新)1'!#REF!</definedName>
    <definedName name="_168T2_">'[1]SA1_起業計画案(新)1'!#REF!</definedName>
    <definedName name="_169T25_" localSheetId="8">'[1]SA1_起業計画案(新)1'!#REF!</definedName>
    <definedName name="_169T25_" localSheetId="10">'[1]SA1_起業計画案(新)1'!#REF!</definedName>
    <definedName name="_169T25_" localSheetId="9">'[1]SA1_起業計画案(新)1'!#REF!</definedName>
    <definedName name="_169T25_" localSheetId="11">'[1]SA1_起業計画案(新)1'!#REF!</definedName>
    <definedName name="_169T25_" localSheetId="6">'[1]SA1_起業計画案(新)1'!#REF!</definedName>
    <definedName name="_169T25_" localSheetId="7">'[1]SA1_起業計画案(新)1'!#REF!</definedName>
    <definedName name="_169T25_">'[1]SA1_起業計画案(新)1'!#REF!</definedName>
    <definedName name="_16CG25_" localSheetId="8">'[1]SA1_起業計画案(新)1'!#REF!</definedName>
    <definedName name="_16CG25_" localSheetId="10">'[1]SA1_起業計画案(新)1'!#REF!</definedName>
    <definedName name="_16CG25_" localSheetId="9">'[1]SA1_起業計画案(新)1'!#REF!</definedName>
    <definedName name="_16CG25_" localSheetId="11">'[1]SA1_起業計画案(新)1'!#REF!</definedName>
    <definedName name="_16CG25_" localSheetId="6">'[1]SA1_起業計画案(新)1'!#REF!</definedName>
    <definedName name="_16CG25_" localSheetId="7">'[1]SA1_起業計画案(新)1'!#REF!</definedName>
    <definedName name="_16CG25_">'[1]SA1_起業計画案(新)1'!#REF!</definedName>
    <definedName name="_170T30_" localSheetId="8">'[1]SA1_起業計画案(新)1'!#REF!</definedName>
    <definedName name="_170T30_" localSheetId="10">'[1]SA1_起業計画案(新)1'!#REF!</definedName>
    <definedName name="_170T30_" localSheetId="9">'[1]SA1_起業計画案(新)1'!#REF!</definedName>
    <definedName name="_170T30_" localSheetId="11">'[1]SA1_起業計画案(新)1'!#REF!</definedName>
    <definedName name="_170T30_" localSheetId="6">'[1]SA1_起業計画案(新)1'!#REF!</definedName>
    <definedName name="_170T30_" localSheetId="7">'[1]SA1_起業計画案(新)1'!#REF!</definedName>
    <definedName name="_170T30_">'[1]SA1_起業計画案(新)1'!#REF!</definedName>
    <definedName name="_171T36_" localSheetId="8">'[1]SA1_起業計画案(新)1'!#REF!</definedName>
    <definedName name="_171T36_" localSheetId="10">'[1]SA1_起業計画案(新)1'!#REF!</definedName>
    <definedName name="_171T36_" localSheetId="9">'[1]SA1_起業計画案(新)1'!#REF!</definedName>
    <definedName name="_171T36_" localSheetId="11">'[1]SA1_起業計画案(新)1'!#REF!</definedName>
    <definedName name="_171T36_" localSheetId="6">'[1]SA1_起業計画案(新)1'!#REF!</definedName>
    <definedName name="_171T36_" localSheetId="7">'[1]SA1_起業計画案(新)1'!#REF!</definedName>
    <definedName name="_171T36_">'[1]SA1_起業計画案(新)1'!#REF!</definedName>
    <definedName name="_172T4_" localSheetId="8">'[1]SA1_起業計画案(新)1'!#REF!</definedName>
    <definedName name="_172T4_" localSheetId="10">'[1]SA1_起業計画案(新)1'!#REF!</definedName>
    <definedName name="_172T4_" localSheetId="9">'[1]SA1_起業計画案(新)1'!#REF!</definedName>
    <definedName name="_172T4_" localSheetId="11">'[1]SA1_起業計画案(新)1'!#REF!</definedName>
    <definedName name="_172T4_" localSheetId="6">'[1]SA1_起業計画案(新)1'!#REF!</definedName>
    <definedName name="_172T4_" localSheetId="7">'[1]SA1_起業計画案(新)1'!#REF!</definedName>
    <definedName name="_172T4_">'[1]SA1_起業計画案(新)1'!#REF!</definedName>
    <definedName name="_173T42_" localSheetId="8">'[1]SA1_起業計画案(新)1'!#REF!</definedName>
    <definedName name="_173T42_" localSheetId="10">'[1]SA1_起業計画案(新)1'!#REF!</definedName>
    <definedName name="_173T42_" localSheetId="9">'[1]SA1_起業計画案(新)1'!#REF!</definedName>
    <definedName name="_173T42_" localSheetId="11">'[1]SA1_起業計画案(新)1'!#REF!</definedName>
    <definedName name="_173T42_" localSheetId="6">'[1]SA1_起業計画案(新)1'!#REF!</definedName>
    <definedName name="_173T42_" localSheetId="7">'[1]SA1_起業計画案(新)1'!#REF!</definedName>
    <definedName name="_173T42_">'[1]SA1_起業計画案(新)1'!#REF!</definedName>
    <definedName name="_174T5_" localSheetId="8">'[1]SA1_起業計画案(新)1'!#REF!</definedName>
    <definedName name="_174T5_" localSheetId="10">'[1]SA1_起業計画案(新)1'!#REF!</definedName>
    <definedName name="_174T5_" localSheetId="9">'[1]SA1_起業計画案(新)1'!#REF!</definedName>
    <definedName name="_174T5_" localSheetId="11">'[1]SA1_起業計画案(新)1'!#REF!</definedName>
    <definedName name="_174T5_" localSheetId="6">'[1]SA1_起業計画案(新)1'!#REF!</definedName>
    <definedName name="_174T5_" localSheetId="7">'[1]SA1_起業計画案(新)1'!#REF!</definedName>
    <definedName name="_174T5_">'[1]SA1_起業計画案(新)1'!#REF!</definedName>
    <definedName name="_175T6_" localSheetId="8">'[1]SA1_起業計画案(新)1'!#REF!</definedName>
    <definedName name="_175T6_" localSheetId="10">'[1]SA1_起業計画案(新)1'!#REF!</definedName>
    <definedName name="_175T6_" localSheetId="9">'[1]SA1_起業計画案(新)1'!#REF!</definedName>
    <definedName name="_175T6_" localSheetId="11">'[1]SA1_起業計画案(新)1'!#REF!</definedName>
    <definedName name="_175T6_" localSheetId="6">'[1]SA1_起業計画案(新)1'!#REF!</definedName>
    <definedName name="_175T6_" localSheetId="7">'[1]SA1_起業計画案(新)1'!#REF!</definedName>
    <definedName name="_175T6_">'[1]SA1_起業計画案(新)1'!#REF!</definedName>
    <definedName name="_176T8_" localSheetId="8">'[1]SA1_起業計画案(新)1'!#REF!</definedName>
    <definedName name="_176T8_" localSheetId="10">'[1]SA1_起業計画案(新)1'!#REF!</definedName>
    <definedName name="_176T8_" localSheetId="9">'[1]SA1_起業計画案(新)1'!#REF!</definedName>
    <definedName name="_176T8_" localSheetId="11">'[1]SA1_起業計画案(新)1'!#REF!</definedName>
    <definedName name="_176T8_" localSheetId="6">'[1]SA1_起業計画案(新)1'!#REF!</definedName>
    <definedName name="_176T8_" localSheetId="7">'[1]SA1_起業計画案(新)1'!#REF!</definedName>
    <definedName name="_176T8_">'[1]SA1_起業計画案(新)1'!#REF!</definedName>
    <definedName name="_177W10_" localSheetId="8">'[1]SA1_起業計画案(新)1'!#REF!</definedName>
    <definedName name="_177W10_" localSheetId="10">'[1]SA1_起業計画案(新)1'!#REF!</definedName>
    <definedName name="_177W10_" localSheetId="9">'[1]SA1_起業計画案(新)1'!#REF!</definedName>
    <definedName name="_177W10_" localSheetId="11">'[1]SA1_起業計画案(新)1'!#REF!</definedName>
    <definedName name="_177W10_" localSheetId="6">'[1]SA1_起業計画案(新)1'!#REF!</definedName>
    <definedName name="_177W10_" localSheetId="7">'[1]SA1_起業計画案(新)1'!#REF!</definedName>
    <definedName name="_177W10_">'[1]SA1_起業計画案(新)1'!#REF!</definedName>
    <definedName name="_178W14_" localSheetId="8">'[1]SA1_起業計画案(新)1'!#REF!</definedName>
    <definedName name="_178W14_" localSheetId="10">'[1]SA1_起業計画案(新)1'!#REF!</definedName>
    <definedName name="_178W14_" localSheetId="9">'[1]SA1_起業計画案(新)1'!#REF!</definedName>
    <definedName name="_178W14_" localSheetId="11">'[1]SA1_起業計画案(新)1'!#REF!</definedName>
    <definedName name="_178W14_" localSheetId="6">'[1]SA1_起業計画案(新)1'!#REF!</definedName>
    <definedName name="_178W14_" localSheetId="7">'[1]SA1_起業計画案(新)1'!#REF!</definedName>
    <definedName name="_178W14_">'[1]SA1_起業計画案(新)1'!#REF!</definedName>
    <definedName name="_179W2_" localSheetId="8">'[1]SA1_起業計画案(新)1'!#REF!</definedName>
    <definedName name="_179W2_" localSheetId="10">'[1]SA1_起業計画案(新)1'!#REF!</definedName>
    <definedName name="_179W2_" localSheetId="9">'[1]SA1_起業計画案(新)1'!#REF!</definedName>
    <definedName name="_179W2_" localSheetId="11">'[1]SA1_起業計画案(新)1'!#REF!</definedName>
    <definedName name="_179W2_" localSheetId="6">'[1]SA1_起業計画案(新)1'!#REF!</definedName>
    <definedName name="_179W2_" localSheetId="7">'[1]SA1_起業計画案(新)1'!#REF!</definedName>
    <definedName name="_179W2_">'[1]SA1_起業計画案(新)1'!#REF!</definedName>
    <definedName name="_17CG30_" localSheetId="8">'[1]SA1_起業計画案(新)1'!#REF!</definedName>
    <definedName name="_17CG30_" localSheetId="10">'[1]SA1_起業計画案(新)1'!#REF!</definedName>
    <definedName name="_17CG30_" localSheetId="9">'[1]SA1_起業計画案(新)1'!#REF!</definedName>
    <definedName name="_17CG30_" localSheetId="11">'[1]SA1_起業計画案(新)1'!#REF!</definedName>
    <definedName name="_17CG30_" localSheetId="6">'[1]SA1_起業計画案(新)1'!#REF!</definedName>
    <definedName name="_17CG30_" localSheetId="7">'[1]SA1_起業計画案(新)1'!#REF!</definedName>
    <definedName name="_17CG30_">'[1]SA1_起業計画案(新)1'!#REF!</definedName>
    <definedName name="_180W25_" localSheetId="8">'[1]SA1_起業計画案(新)1'!#REF!</definedName>
    <definedName name="_180W25_" localSheetId="10">'[1]SA1_起業計画案(新)1'!#REF!</definedName>
    <definedName name="_180W25_" localSheetId="9">'[1]SA1_起業計画案(新)1'!#REF!</definedName>
    <definedName name="_180W25_" localSheetId="11">'[1]SA1_起業計画案(新)1'!#REF!</definedName>
    <definedName name="_180W25_" localSheetId="6">'[1]SA1_起業計画案(新)1'!#REF!</definedName>
    <definedName name="_180W25_" localSheetId="7">'[1]SA1_起業計画案(新)1'!#REF!</definedName>
    <definedName name="_180W25_">'[1]SA1_起業計画案(新)1'!#REF!</definedName>
    <definedName name="_181W30_" localSheetId="8">'[1]SA1_起業計画案(新)1'!#REF!</definedName>
    <definedName name="_181W30_" localSheetId="10">'[1]SA1_起業計画案(新)1'!#REF!</definedName>
    <definedName name="_181W30_" localSheetId="9">'[1]SA1_起業計画案(新)1'!#REF!</definedName>
    <definedName name="_181W30_" localSheetId="11">'[1]SA1_起業計画案(新)1'!#REF!</definedName>
    <definedName name="_181W30_" localSheetId="6">'[1]SA1_起業計画案(新)1'!#REF!</definedName>
    <definedName name="_181W30_" localSheetId="7">'[1]SA1_起業計画案(新)1'!#REF!</definedName>
    <definedName name="_181W30_">'[1]SA1_起業計画案(新)1'!#REF!</definedName>
    <definedName name="_182W36_" localSheetId="8">'[1]SA1_起業計画案(新)1'!#REF!</definedName>
    <definedName name="_182W36_" localSheetId="10">'[1]SA1_起業計画案(新)1'!#REF!</definedName>
    <definedName name="_182W36_" localSheetId="9">'[1]SA1_起業計画案(新)1'!#REF!</definedName>
    <definedName name="_182W36_" localSheetId="11">'[1]SA1_起業計画案(新)1'!#REF!</definedName>
    <definedName name="_182W36_" localSheetId="6">'[1]SA1_起業計画案(新)1'!#REF!</definedName>
    <definedName name="_182W36_" localSheetId="7">'[1]SA1_起業計画案(新)1'!#REF!</definedName>
    <definedName name="_182W36_">'[1]SA1_起業計画案(新)1'!#REF!</definedName>
    <definedName name="_183W4_" localSheetId="8">'[1]SA1_起業計画案(新)1'!#REF!</definedName>
    <definedName name="_183W4_" localSheetId="10">'[1]SA1_起業計画案(新)1'!#REF!</definedName>
    <definedName name="_183W4_" localSheetId="9">'[1]SA1_起業計画案(新)1'!#REF!</definedName>
    <definedName name="_183W4_" localSheetId="11">'[1]SA1_起業計画案(新)1'!#REF!</definedName>
    <definedName name="_183W4_" localSheetId="6">'[1]SA1_起業計画案(新)1'!#REF!</definedName>
    <definedName name="_183W4_" localSheetId="7">'[1]SA1_起業計画案(新)1'!#REF!</definedName>
    <definedName name="_183W4_">'[1]SA1_起業計画案(新)1'!#REF!</definedName>
    <definedName name="_184W42_" localSheetId="8">'[1]SA1_起業計画案(新)1'!#REF!</definedName>
    <definedName name="_184W42_" localSheetId="10">'[1]SA1_起業計画案(新)1'!#REF!</definedName>
    <definedName name="_184W42_" localSheetId="9">'[1]SA1_起業計画案(新)1'!#REF!</definedName>
    <definedName name="_184W42_" localSheetId="11">'[1]SA1_起業計画案(新)1'!#REF!</definedName>
    <definedName name="_184W42_" localSheetId="6">'[1]SA1_起業計画案(新)1'!#REF!</definedName>
    <definedName name="_184W42_" localSheetId="7">'[1]SA1_起業計画案(新)1'!#REF!</definedName>
    <definedName name="_184W42_">'[1]SA1_起業計画案(新)1'!#REF!</definedName>
    <definedName name="_185W5_" localSheetId="8">'[1]SA1_起業計画案(新)1'!#REF!</definedName>
    <definedName name="_185W5_" localSheetId="10">'[1]SA1_起業計画案(新)1'!#REF!</definedName>
    <definedName name="_185W5_" localSheetId="9">'[1]SA1_起業計画案(新)1'!#REF!</definedName>
    <definedName name="_185W5_" localSheetId="11">'[1]SA1_起業計画案(新)1'!#REF!</definedName>
    <definedName name="_185W5_" localSheetId="6">'[1]SA1_起業計画案(新)1'!#REF!</definedName>
    <definedName name="_185W5_" localSheetId="7">'[1]SA1_起業計画案(新)1'!#REF!</definedName>
    <definedName name="_185W5_">'[1]SA1_起業計画案(新)1'!#REF!</definedName>
    <definedName name="_186W6_" localSheetId="8">'[1]SA1_起業計画案(新)1'!#REF!</definedName>
    <definedName name="_186W6_" localSheetId="10">'[1]SA1_起業計画案(新)1'!#REF!</definedName>
    <definedName name="_186W6_" localSheetId="9">'[1]SA1_起業計画案(新)1'!#REF!</definedName>
    <definedName name="_186W6_" localSheetId="11">'[1]SA1_起業計画案(新)1'!#REF!</definedName>
    <definedName name="_186W6_" localSheetId="6">'[1]SA1_起業計画案(新)1'!#REF!</definedName>
    <definedName name="_186W6_" localSheetId="7">'[1]SA1_起業計画案(新)1'!#REF!</definedName>
    <definedName name="_186W6_">'[1]SA1_起業計画案(新)1'!#REF!</definedName>
    <definedName name="_187W8_" localSheetId="8">'[1]SA1_起業計画案(新)1'!#REF!</definedName>
    <definedName name="_187W8_" localSheetId="10">'[1]SA1_起業計画案(新)1'!#REF!</definedName>
    <definedName name="_187W8_" localSheetId="9">'[1]SA1_起業計画案(新)1'!#REF!</definedName>
    <definedName name="_187W8_" localSheetId="11">'[1]SA1_起業計画案(新)1'!#REF!</definedName>
    <definedName name="_187W8_" localSheetId="6">'[1]SA1_起業計画案(新)1'!#REF!</definedName>
    <definedName name="_187W8_" localSheetId="7">'[1]SA1_起業計画案(新)1'!#REF!</definedName>
    <definedName name="_187W8_">'[1]SA1_起業計画案(新)1'!#REF!</definedName>
    <definedName name="_18CG36_" localSheetId="8">'[1]SA1_起業計画案(新)1'!#REF!</definedName>
    <definedName name="_18CG36_" localSheetId="10">'[1]SA1_起業計画案(新)1'!#REF!</definedName>
    <definedName name="_18CG36_" localSheetId="9">'[1]SA1_起業計画案(新)1'!#REF!</definedName>
    <definedName name="_18CG36_" localSheetId="11">'[1]SA1_起業計画案(新)1'!#REF!</definedName>
    <definedName name="_18CG36_" localSheetId="6">'[1]SA1_起業計画案(新)1'!#REF!</definedName>
    <definedName name="_18CG36_" localSheetId="7">'[1]SA1_起業計画案(新)1'!#REF!</definedName>
    <definedName name="_18CG36_">'[1]SA1_起業計画案(新)1'!#REF!</definedName>
    <definedName name="_19CG4_" localSheetId="8">'[1]SA1_起業計画案(新)1'!#REF!</definedName>
    <definedName name="_19CG4_" localSheetId="10">'[1]SA1_起業計画案(新)1'!#REF!</definedName>
    <definedName name="_19CG4_" localSheetId="9">'[1]SA1_起業計画案(新)1'!#REF!</definedName>
    <definedName name="_19CG4_" localSheetId="11">'[1]SA1_起業計画案(新)1'!#REF!</definedName>
    <definedName name="_19CG4_" localSheetId="6">'[1]SA1_起業計画案(新)1'!#REF!</definedName>
    <definedName name="_19CG4_" localSheetId="7">'[1]SA1_起業計画案(新)1'!#REF!</definedName>
    <definedName name="_19CG4_">'[1]SA1_起業計画案(新)1'!#REF!</definedName>
    <definedName name="_1BM10_" localSheetId="8">'[1]SA1_起業計画案(新)1'!#REF!</definedName>
    <definedName name="_1BM10_" localSheetId="10">'[1]SA1_起業計画案(新)1'!#REF!</definedName>
    <definedName name="_1BM10_" localSheetId="9">'[1]SA1_起業計画案(新)1'!#REF!</definedName>
    <definedName name="_1BM10_" localSheetId="11">'[1]SA1_起業計画案(新)1'!#REF!</definedName>
    <definedName name="_1BM10_" localSheetId="6">'[1]SA1_起業計画案(新)1'!#REF!</definedName>
    <definedName name="_1BM10_" localSheetId="7">'[1]SA1_起業計画案(新)1'!#REF!</definedName>
    <definedName name="_1BM10_">'[1]SA1_起業計画案(新)1'!#REF!</definedName>
    <definedName name="_20CG42_" localSheetId="8">'[1]SA1_起業計画案(新)1'!#REF!</definedName>
    <definedName name="_20CG42_" localSheetId="10">'[1]SA1_起業計画案(新)1'!#REF!</definedName>
    <definedName name="_20CG42_" localSheetId="9">'[1]SA1_起業計画案(新)1'!#REF!</definedName>
    <definedName name="_20CG42_" localSheetId="11">'[1]SA1_起業計画案(新)1'!#REF!</definedName>
    <definedName name="_20CG42_" localSheetId="6">'[1]SA1_起業計画案(新)1'!#REF!</definedName>
    <definedName name="_20CG42_" localSheetId="7">'[1]SA1_起業計画案(新)1'!#REF!</definedName>
    <definedName name="_20CG42_">'[1]SA1_起業計画案(新)1'!#REF!</definedName>
    <definedName name="_21CG5_" localSheetId="8">'[1]SA1_起業計画案(新)1'!#REF!</definedName>
    <definedName name="_21CG5_" localSheetId="10">'[1]SA1_起業計画案(新)1'!#REF!</definedName>
    <definedName name="_21CG5_" localSheetId="9">'[1]SA1_起業計画案(新)1'!#REF!</definedName>
    <definedName name="_21CG5_" localSheetId="11">'[1]SA1_起業計画案(新)1'!#REF!</definedName>
    <definedName name="_21CG5_" localSheetId="6">'[1]SA1_起業計画案(新)1'!#REF!</definedName>
    <definedName name="_21CG5_" localSheetId="7">'[1]SA1_起業計画案(新)1'!#REF!</definedName>
    <definedName name="_21CG5_">'[1]SA1_起業計画案(新)1'!#REF!</definedName>
    <definedName name="_22CG6_" localSheetId="8">'[1]SA1_起業計画案(新)1'!#REF!</definedName>
    <definedName name="_22CG6_" localSheetId="10">'[1]SA1_起業計画案(新)1'!#REF!</definedName>
    <definedName name="_22CG6_" localSheetId="9">'[1]SA1_起業計画案(新)1'!#REF!</definedName>
    <definedName name="_22CG6_" localSheetId="11">'[1]SA1_起業計画案(新)1'!#REF!</definedName>
    <definedName name="_22CG6_" localSheetId="6">'[1]SA1_起業計画案(新)1'!#REF!</definedName>
    <definedName name="_22CG6_" localSheetId="7">'[1]SA1_起業計画案(新)1'!#REF!</definedName>
    <definedName name="_22CG6_">'[1]SA1_起業計画案(新)1'!#REF!</definedName>
    <definedName name="_23CG8_" localSheetId="8">'[1]SA1_起業計画案(新)1'!#REF!</definedName>
    <definedName name="_23CG8_" localSheetId="10">'[1]SA1_起業計画案(新)1'!#REF!</definedName>
    <definedName name="_23CG8_" localSheetId="9">'[1]SA1_起業計画案(新)1'!#REF!</definedName>
    <definedName name="_23CG8_" localSheetId="11">'[1]SA1_起業計画案(新)1'!#REF!</definedName>
    <definedName name="_23CG8_" localSheetId="6">'[1]SA1_起業計画案(新)1'!#REF!</definedName>
    <definedName name="_23CG8_" localSheetId="7">'[1]SA1_起業計画案(新)1'!#REF!</definedName>
    <definedName name="_23CG8_">'[1]SA1_起業計画案(新)1'!#REF!</definedName>
    <definedName name="_24D10_" localSheetId="8">'[1]SA1_起業計画案(新)1'!#REF!</definedName>
    <definedName name="_24D10_" localSheetId="10">'[1]SA1_起業計画案(新)1'!#REF!</definedName>
    <definedName name="_24D10_" localSheetId="9">'[1]SA1_起業計画案(新)1'!#REF!</definedName>
    <definedName name="_24D10_" localSheetId="11">'[1]SA1_起業計画案(新)1'!#REF!</definedName>
    <definedName name="_24D10_" localSheetId="6">'[1]SA1_起業計画案(新)1'!#REF!</definedName>
    <definedName name="_24D10_" localSheetId="7">'[1]SA1_起業計画案(新)1'!#REF!</definedName>
    <definedName name="_24D10_">'[1]SA1_起業計画案(新)1'!#REF!</definedName>
    <definedName name="_25D14_" localSheetId="8">'[1]SA1_起業計画案(新)1'!#REF!</definedName>
    <definedName name="_25D14_" localSheetId="10">'[1]SA1_起業計画案(新)1'!#REF!</definedName>
    <definedName name="_25D14_" localSheetId="9">'[1]SA1_起業計画案(新)1'!#REF!</definedName>
    <definedName name="_25D14_" localSheetId="11">'[1]SA1_起業計画案(新)1'!#REF!</definedName>
    <definedName name="_25D14_" localSheetId="6">'[1]SA1_起業計画案(新)1'!#REF!</definedName>
    <definedName name="_25D14_" localSheetId="7">'[1]SA1_起業計画案(新)1'!#REF!</definedName>
    <definedName name="_25D14_">'[1]SA1_起業計画案(新)1'!#REF!</definedName>
    <definedName name="_26D2_" localSheetId="8">'[1]SA1_起業計画案(新)1'!#REF!</definedName>
    <definedName name="_26D2_" localSheetId="10">'[1]SA1_起業計画案(新)1'!#REF!</definedName>
    <definedName name="_26D2_" localSheetId="9">'[1]SA1_起業計画案(新)1'!#REF!</definedName>
    <definedName name="_26D2_" localSheetId="11">'[1]SA1_起業計画案(新)1'!#REF!</definedName>
    <definedName name="_26D2_" localSheetId="6">'[1]SA1_起業計画案(新)1'!#REF!</definedName>
    <definedName name="_26D2_" localSheetId="7">'[1]SA1_起業計画案(新)1'!#REF!</definedName>
    <definedName name="_26D2_">'[1]SA1_起業計画案(新)1'!#REF!</definedName>
    <definedName name="_27D25_" localSheetId="8">'[1]SA1_起業計画案(新)1'!#REF!</definedName>
    <definedName name="_27D25_" localSheetId="10">'[1]SA1_起業計画案(新)1'!#REF!</definedName>
    <definedName name="_27D25_" localSheetId="9">'[1]SA1_起業計画案(新)1'!#REF!</definedName>
    <definedName name="_27D25_" localSheetId="11">'[1]SA1_起業計画案(新)1'!#REF!</definedName>
    <definedName name="_27D25_" localSheetId="6">'[1]SA1_起業計画案(新)1'!#REF!</definedName>
    <definedName name="_27D25_" localSheetId="7">'[1]SA1_起業計画案(新)1'!#REF!</definedName>
    <definedName name="_27D25_">'[1]SA1_起業計画案(新)1'!#REF!</definedName>
    <definedName name="_28D30_" localSheetId="8">'[1]SA1_起業計画案(新)1'!#REF!</definedName>
    <definedName name="_28D30_" localSheetId="10">'[1]SA1_起業計画案(新)1'!#REF!</definedName>
    <definedName name="_28D30_" localSheetId="9">'[1]SA1_起業計画案(新)1'!#REF!</definedName>
    <definedName name="_28D30_" localSheetId="11">'[1]SA1_起業計画案(新)1'!#REF!</definedName>
    <definedName name="_28D30_" localSheetId="6">'[1]SA1_起業計画案(新)1'!#REF!</definedName>
    <definedName name="_28D30_" localSheetId="7">'[1]SA1_起業計画案(新)1'!#REF!</definedName>
    <definedName name="_28D30_">'[1]SA1_起業計画案(新)1'!#REF!</definedName>
    <definedName name="_29D36_" localSheetId="8">'[1]SA1_起業計画案(新)1'!#REF!</definedName>
    <definedName name="_29D36_" localSheetId="10">'[1]SA1_起業計画案(新)1'!#REF!</definedName>
    <definedName name="_29D36_" localSheetId="9">'[1]SA1_起業計画案(新)1'!#REF!</definedName>
    <definedName name="_29D36_" localSheetId="11">'[1]SA1_起業計画案(新)1'!#REF!</definedName>
    <definedName name="_29D36_" localSheetId="6">'[1]SA1_起業計画案(新)1'!#REF!</definedName>
    <definedName name="_29D36_" localSheetId="7">'[1]SA1_起業計画案(新)1'!#REF!</definedName>
    <definedName name="_29D36_">'[1]SA1_起業計画案(新)1'!#REF!</definedName>
    <definedName name="_2BM14_" localSheetId="8">'[1]SA1_起業計画案(新)1'!#REF!</definedName>
    <definedName name="_2BM14_" localSheetId="10">'[1]SA1_起業計画案(新)1'!#REF!</definedName>
    <definedName name="_2BM14_" localSheetId="9">'[1]SA1_起業計画案(新)1'!#REF!</definedName>
    <definedName name="_2BM14_" localSheetId="11">'[1]SA1_起業計画案(新)1'!#REF!</definedName>
    <definedName name="_2BM14_" localSheetId="6">'[1]SA1_起業計画案(新)1'!#REF!</definedName>
    <definedName name="_2BM14_" localSheetId="7">'[1]SA1_起業計画案(新)1'!#REF!</definedName>
    <definedName name="_2BM14_">'[1]SA1_起業計画案(新)1'!#REF!</definedName>
    <definedName name="_30D4_" localSheetId="8">'[1]SA1_起業計画案(新)1'!#REF!</definedName>
    <definedName name="_30D4_" localSheetId="10">'[1]SA1_起業計画案(新)1'!#REF!</definedName>
    <definedName name="_30D4_" localSheetId="9">'[1]SA1_起業計画案(新)1'!#REF!</definedName>
    <definedName name="_30D4_" localSheetId="11">'[1]SA1_起業計画案(新)1'!#REF!</definedName>
    <definedName name="_30D4_" localSheetId="6">'[1]SA1_起業計画案(新)1'!#REF!</definedName>
    <definedName name="_30D4_" localSheetId="7">'[1]SA1_起業計画案(新)1'!#REF!</definedName>
    <definedName name="_30D4_">'[1]SA1_起業計画案(新)1'!#REF!</definedName>
    <definedName name="_31D42_" localSheetId="8">'[1]SA1_起業計画案(新)1'!#REF!</definedName>
    <definedName name="_31D42_" localSheetId="10">'[1]SA1_起業計画案(新)1'!#REF!</definedName>
    <definedName name="_31D42_" localSheetId="9">'[1]SA1_起業計画案(新)1'!#REF!</definedName>
    <definedName name="_31D42_" localSheetId="11">'[1]SA1_起業計画案(新)1'!#REF!</definedName>
    <definedName name="_31D42_" localSheetId="6">'[1]SA1_起業計画案(新)1'!#REF!</definedName>
    <definedName name="_31D42_" localSheetId="7">'[1]SA1_起業計画案(新)1'!#REF!</definedName>
    <definedName name="_31D42_">'[1]SA1_起業計画案(新)1'!#REF!</definedName>
    <definedName name="_32D5_" localSheetId="8">'[1]SA1_起業計画案(新)1'!#REF!</definedName>
    <definedName name="_32D5_" localSheetId="10">'[1]SA1_起業計画案(新)1'!#REF!</definedName>
    <definedName name="_32D5_" localSheetId="9">'[1]SA1_起業計画案(新)1'!#REF!</definedName>
    <definedName name="_32D5_" localSheetId="11">'[1]SA1_起業計画案(新)1'!#REF!</definedName>
    <definedName name="_32D5_" localSheetId="6">'[1]SA1_起業計画案(新)1'!#REF!</definedName>
    <definedName name="_32D5_" localSheetId="7">'[1]SA1_起業計画案(新)1'!#REF!</definedName>
    <definedName name="_32D5_">'[1]SA1_起業計画案(新)1'!#REF!</definedName>
    <definedName name="_33D6_" localSheetId="8">'[1]SA1_起業計画案(新)1'!#REF!</definedName>
    <definedName name="_33D6_" localSheetId="10">'[1]SA1_起業計画案(新)1'!#REF!</definedName>
    <definedName name="_33D6_" localSheetId="9">'[1]SA1_起業計画案(新)1'!#REF!</definedName>
    <definedName name="_33D6_" localSheetId="11">'[1]SA1_起業計画案(新)1'!#REF!</definedName>
    <definedName name="_33D6_" localSheetId="6">'[1]SA1_起業計画案(新)1'!#REF!</definedName>
    <definedName name="_33D6_" localSheetId="7">'[1]SA1_起業計画案(新)1'!#REF!</definedName>
    <definedName name="_33D6_">'[1]SA1_起業計画案(新)1'!#REF!</definedName>
    <definedName name="_34D8_" localSheetId="8">'[1]SA1_起業計画案(新)1'!#REF!</definedName>
    <definedName name="_34D8_" localSheetId="10">'[1]SA1_起業計画案(新)1'!#REF!</definedName>
    <definedName name="_34D8_" localSheetId="9">'[1]SA1_起業計画案(新)1'!#REF!</definedName>
    <definedName name="_34D8_" localSheetId="11">'[1]SA1_起業計画案(新)1'!#REF!</definedName>
    <definedName name="_34D8_" localSheetId="6">'[1]SA1_起業計画案(新)1'!#REF!</definedName>
    <definedName name="_34D8_" localSheetId="7">'[1]SA1_起業計画案(新)1'!#REF!</definedName>
    <definedName name="_34D8_">'[1]SA1_起業計画案(新)1'!#REF!</definedName>
    <definedName name="_35DR10_" localSheetId="8">'[1]SA1_起業計画案(新)1'!#REF!</definedName>
    <definedName name="_35DR10_" localSheetId="10">'[1]SA1_起業計画案(新)1'!#REF!</definedName>
    <definedName name="_35DR10_" localSheetId="9">'[1]SA1_起業計画案(新)1'!#REF!</definedName>
    <definedName name="_35DR10_" localSheetId="11">'[1]SA1_起業計画案(新)1'!#REF!</definedName>
    <definedName name="_35DR10_" localSheetId="6">'[1]SA1_起業計画案(新)1'!#REF!</definedName>
    <definedName name="_35DR10_" localSheetId="7">'[1]SA1_起業計画案(新)1'!#REF!</definedName>
    <definedName name="_35DR10_">'[1]SA1_起業計画案(新)1'!#REF!</definedName>
    <definedName name="_36DR14_" localSheetId="8">'[1]SA1_起業計画案(新)1'!#REF!</definedName>
    <definedName name="_36DR14_" localSheetId="10">'[1]SA1_起業計画案(新)1'!#REF!</definedName>
    <definedName name="_36DR14_" localSheetId="9">'[1]SA1_起業計画案(新)1'!#REF!</definedName>
    <definedName name="_36DR14_" localSheetId="11">'[1]SA1_起業計画案(新)1'!#REF!</definedName>
    <definedName name="_36DR14_" localSheetId="6">'[1]SA1_起業計画案(新)1'!#REF!</definedName>
    <definedName name="_36DR14_" localSheetId="7">'[1]SA1_起業計画案(新)1'!#REF!</definedName>
    <definedName name="_36DR14_">'[1]SA1_起業計画案(新)1'!#REF!</definedName>
    <definedName name="_37DR20_" localSheetId="8">'[1]SA1_起業計画案(新)1'!#REF!</definedName>
    <definedName name="_37DR20_" localSheetId="10">'[1]SA1_起業計画案(新)1'!#REF!</definedName>
    <definedName name="_37DR20_" localSheetId="9">'[1]SA1_起業計画案(新)1'!#REF!</definedName>
    <definedName name="_37DR20_" localSheetId="11">'[1]SA1_起業計画案(新)1'!#REF!</definedName>
    <definedName name="_37DR20_" localSheetId="6">'[1]SA1_起業計画案(新)1'!#REF!</definedName>
    <definedName name="_37DR20_" localSheetId="7">'[1]SA1_起業計画案(新)1'!#REF!</definedName>
    <definedName name="_37DR20_">'[1]SA1_起業計画案(新)1'!#REF!</definedName>
    <definedName name="_38DR25_" localSheetId="8">'[1]SA1_起業計画案(新)1'!#REF!</definedName>
    <definedName name="_38DR25_" localSheetId="10">'[1]SA1_起業計画案(新)1'!#REF!</definedName>
    <definedName name="_38DR25_" localSheetId="9">'[1]SA1_起業計画案(新)1'!#REF!</definedName>
    <definedName name="_38DR25_" localSheetId="11">'[1]SA1_起業計画案(新)1'!#REF!</definedName>
    <definedName name="_38DR25_" localSheetId="6">'[1]SA1_起業計画案(新)1'!#REF!</definedName>
    <definedName name="_38DR25_" localSheetId="7">'[1]SA1_起業計画案(新)1'!#REF!</definedName>
    <definedName name="_38DR25_">'[1]SA1_起業計画案(新)1'!#REF!</definedName>
    <definedName name="_39DR30_" localSheetId="8">'[1]SA1_起業計画案(新)1'!#REF!</definedName>
    <definedName name="_39DR30_" localSheetId="10">'[1]SA1_起業計画案(新)1'!#REF!</definedName>
    <definedName name="_39DR30_" localSheetId="9">'[1]SA1_起業計画案(新)1'!#REF!</definedName>
    <definedName name="_39DR30_" localSheetId="11">'[1]SA1_起業計画案(新)1'!#REF!</definedName>
    <definedName name="_39DR30_" localSheetId="6">'[1]SA1_起業計画案(新)1'!#REF!</definedName>
    <definedName name="_39DR30_" localSheetId="7">'[1]SA1_起業計画案(新)1'!#REF!</definedName>
    <definedName name="_39DR30_">'[1]SA1_起業計画案(新)1'!#REF!</definedName>
    <definedName name="_3BM2_" localSheetId="8">'[1]SA1_起業計画案(新)1'!#REF!</definedName>
    <definedName name="_3BM2_" localSheetId="10">'[1]SA1_起業計画案(新)1'!#REF!</definedName>
    <definedName name="_3BM2_" localSheetId="9">'[1]SA1_起業計画案(新)1'!#REF!</definedName>
    <definedName name="_3BM2_" localSheetId="11">'[1]SA1_起業計画案(新)1'!#REF!</definedName>
    <definedName name="_3BM2_" localSheetId="6">'[1]SA1_起業計画案(新)1'!#REF!</definedName>
    <definedName name="_3BM2_" localSheetId="7">'[1]SA1_起業計画案(新)1'!#REF!</definedName>
    <definedName name="_3BM2_">'[1]SA1_起業計画案(新)1'!#REF!</definedName>
    <definedName name="_40DR36_" localSheetId="8">'[1]SA1_起業計画案(新)1'!#REF!</definedName>
    <definedName name="_40DR36_" localSheetId="10">'[1]SA1_起業計画案(新)1'!#REF!</definedName>
    <definedName name="_40DR36_" localSheetId="9">'[1]SA1_起業計画案(新)1'!#REF!</definedName>
    <definedName name="_40DR36_" localSheetId="11">'[1]SA1_起業計画案(新)1'!#REF!</definedName>
    <definedName name="_40DR36_" localSheetId="6">'[1]SA1_起業計画案(新)1'!#REF!</definedName>
    <definedName name="_40DR36_" localSheetId="7">'[1]SA1_起業計画案(新)1'!#REF!</definedName>
    <definedName name="_40DR36_">'[1]SA1_起業計画案(新)1'!#REF!</definedName>
    <definedName name="_41DR4_" localSheetId="8">'[1]SA1_起業計画案(新)1'!#REF!</definedName>
    <definedName name="_41DR4_" localSheetId="10">'[1]SA1_起業計画案(新)1'!#REF!</definedName>
    <definedName name="_41DR4_" localSheetId="9">'[1]SA1_起業計画案(新)1'!#REF!</definedName>
    <definedName name="_41DR4_" localSheetId="11">'[1]SA1_起業計画案(新)1'!#REF!</definedName>
    <definedName name="_41DR4_" localSheetId="6">'[1]SA1_起業計画案(新)1'!#REF!</definedName>
    <definedName name="_41DR4_" localSheetId="7">'[1]SA1_起業計画案(新)1'!#REF!</definedName>
    <definedName name="_41DR4_">'[1]SA1_起業計画案(新)1'!#REF!</definedName>
    <definedName name="_42DR42_" localSheetId="8">'[1]SA1_起業計画案(新)1'!#REF!</definedName>
    <definedName name="_42DR42_" localSheetId="10">'[1]SA1_起業計画案(新)1'!#REF!</definedName>
    <definedName name="_42DR42_" localSheetId="9">'[1]SA1_起業計画案(新)1'!#REF!</definedName>
    <definedName name="_42DR42_" localSheetId="11">'[1]SA1_起業計画案(新)1'!#REF!</definedName>
    <definedName name="_42DR42_" localSheetId="6">'[1]SA1_起業計画案(新)1'!#REF!</definedName>
    <definedName name="_42DR42_" localSheetId="7">'[1]SA1_起業計画案(新)1'!#REF!</definedName>
    <definedName name="_42DR42_">'[1]SA1_起業計画案(新)1'!#REF!</definedName>
    <definedName name="_43E10_" localSheetId="8">'[1]SA1_起業計画案(新)1'!#REF!</definedName>
    <definedName name="_43E10_" localSheetId="10">'[1]SA1_起業計画案(新)1'!#REF!</definedName>
    <definedName name="_43E10_" localSheetId="9">'[1]SA1_起業計画案(新)1'!#REF!</definedName>
    <definedName name="_43E10_" localSheetId="11">'[1]SA1_起業計画案(新)1'!#REF!</definedName>
    <definedName name="_43E10_" localSheetId="6">'[1]SA1_起業計画案(新)1'!#REF!</definedName>
    <definedName name="_43E10_" localSheetId="7">'[1]SA1_起業計画案(新)1'!#REF!</definedName>
    <definedName name="_43E10_">'[1]SA1_起業計画案(新)1'!#REF!</definedName>
    <definedName name="_44E14_" localSheetId="8">'[1]SA1_起業計画案(新)1'!#REF!</definedName>
    <definedName name="_44E14_" localSheetId="10">'[1]SA1_起業計画案(新)1'!#REF!</definedName>
    <definedName name="_44E14_" localSheetId="9">'[1]SA1_起業計画案(新)1'!#REF!</definedName>
    <definedName name="_44E14_" localSheetId="11">'[1]SA1_起業計画案(新)1'!#REF!</definedName>
    <definedName name="_44E14_" localSheetId="6">'[1]SA1_起業計画案(新)1'!#REF!</definedName>
    <definedName name="_44E14_" localSheetId="7">'[1]SA1_起業計画案(新)1'!#REF!</definedName>
    <definedName name="_44E14_">'[1]SA1_起業計画案(新)1'!#REF!</definedName>
    <definedName name="_45E2_" localSheetId="8">'[1]SA1_起業計画案(新)1'!#REF!</definedName>
    <definedName name="_45E2_" localSheetId="10">'[1]SA1_起業計画案(新)1'!#REF!</definedName>
    <definedName name="_45E2_" localSheetId="9">'[1]SA1_起業計画案(新)1'!#REF!</definedName>
    <definedName name="_45E2_" localSheetId="11">'[1]SA1_起業計画案(新)1'!#REF!</definedName>
    <definedName name="_45E2_" localSheetId="6">'[1]SA1_起業計画案(新)1'!#REF!</definedName>
    <definedName name="_45E2_" localSheetId="7">'[1]SA1_起業計画案(新)1'!#REF!</definedName>
    <definedName name="_45E2_">'[1]SA1_起業計画案(新)1'!#REF!</definedName>
    <definedName name="_46E25_" localSheetId="8">'[1]SA1_起業計画案(新)1'!#REF!</definedName>
    <definedName name="_46E25_" localSheetId="10">'[1]SA1_起業計画案(新)1'!#REF!</definedName>
    <definedName name="_46E25_" localSheetId="9">'[1]SA1_起業計画案(新)1'!#REF!</definedName>
    <definedName name="_46E25_" localSheetId="11">'[1]SA1_起業計画案(新)1'!#REF!</definedName>
    <definedName name="_46E25_" localSheetId="6">'[1]SA1_起業計画案(新)1'!#REF!</definedName>
    <definedName name="_46E25_" localSheetId="7">'[1]SA1_起業計画案(新)1'!#REF!</definedName>
    <definedName name="_46E25_">'[1]SA1_起業計画案(新)1'!#REF!</definedName>
    <definedName name="_47E30_" localSheetId="8">'[1]SA1_起業計画案(新)1'!#REF!</definedName>
    <definedName name="_47E30_" localSheetId="10">'[1]SA1_起業計画案(新)1'!#REF!</definedName>
    <definedName name="_47E30_" localSheetId="9">'[1]SA1_起業計画案(新)1'!#REF!</definedName>
    <definedName name="_47E30_" localSheetId="11">'[1]SA1_起業計画案(新)1'!#REF!</definedName>
    <definedName name="_47E30_" localSheetId="6">'[1]SA1_起業計画案(新)1'!#REF!</definedName>
    <definedName name="_47E30_" localSheetId="7">'[1]SA1_起業計画案(新)1'!#REF!</definedName>
    <definedName name="_47E30_">'[1]SA1_起業計画案(新)1'!#REF!</definedName>
    <definedName name="_48E36_" localSheetId="8">'[1]SA1_起業計画案(新)1'!#REF!</definedName>
    <definedName name="_48E36_" localSheetId="10">'[1]SA1_起業計画案(新)1'!#REF!</definedName>
    <definedName name="_48E36_" localSheetId="9">'[1]SA1_起業計画案(新)1'!#REF!</definedName>
    <definedName name="_48E36_" localSheetId="11">'[1]SA1_起業計画案(新)1'!#REF!</definedName>
    <definedName name="_48E36_" localSheetId="6">'[1]SA1_起業計画案(新)1'!#REF!</definedName>
    <definedName name="_48E36_" localSheetId="7">'[1]SA1_起業計画案(新)1'!#REF!</definedName>
    <definedName name="_48E36_">'[1]SA1_起業計画案(新)1'!#REF!</definedName>
    <definedName name="_49E4_" localSheetId="8">'[1]SA1_起業計画案(新)1'!#REF!</definedName>
    <definedName name="_49E4_" localSheetId="10">'[1]SA1_起業計画案(新)1'!#REF!</definedName>
    <definedName name="_49E4_" localSheetId="9">'[1]SA1_起業計画案(新)1'!#REF!</definedName>
    <definedName name="_49E4_" localSheetId="11">'[1]SA1_起業計画案(新)1'!#REF!</definedName>
    <definedName name="_49E4_" localSheetId="6">'[1]SA1_起業計画案(新)1'!#REF!</definedName>
    <definedName name="_49E4_" localSheetId="7">'[1]SA1_起業計画案(新)1'!#REF!</definedName>
    <definedName name="_49E4_">'[1]SA1_起業計画案(新)1'!#REF!</definedName>
    <definedName name="_4BM25_" localSheetId="8">'[1]SA1_起業計画案(新)1'!#REF!</definedName>
    <definedName name="_4BM25_" localSheetId="10">'[1]SA1_起業計画案(新)1'!#REF!</definedName>
    <definedName name="_4BM25_" localSheetId="9">'[1]SA1_起業計画案(新)1'!#REF!</definedName>
    <definedName name="_4BM25_" localSheetId="11">'[1]SA1_起業計画案(新)1'!#REF!</definedName>
    <definedName name="_4BM25_" localSheetId="6">'[1]SA1_起業計画案(新)1'!#REF!</definedName>
    <definedName name="_4BM25_" localSheetId="7">'[1]SA1_起業計画案(新)1'!#REF!</definedName>
    <definedName name="_4BM25_">'[1]SA1_起業計画案(新)1'!#REF!</definedName>
    <definedName name="_50E42_" localSheetId="8">'[1]SA1_起業計画案(新)1'!#REF!</definedName>
    <definedName name="_50E42_" localSheetId="10">'[1]SA1_起業計画案(新)1'!#REF!</definedName>
    <definedName name="_50E42_" localSheetId="9">'[1]SA1_起業計画案(新)1'!#REF!</definedName>
    <definedName name="_50E42_" localSheetId="11">'[1]SA1_起業計画案(新)1'!#REF!</definedName>
    <definedName name="_50E42_" localSheetId="6">'[1]SA1_起業計画案(新)1'!#REF!</definedName>
    <definedName name="_50E42_" localSheetId="7">'[1]SA1_起業計画案(新)1'!#REF!</definedName>
    <definedName name="_50E42_">'[1]SA1_起業計画案(新)1'!#REF!</definedName>
    <definedName name="_51E5_" localSheetId="8">'[1]SA1_起業計画案(新)1'!#REF!</definedName>
    <definedName name="_51E5_" localSheetId="10">'[1]SA1_起業計画案(新)1'!#REF!</definedName>
    <definedName name="_51E5_" localSheetId="9">'[1]SA1_起業計画案(新)1'!#REF!</definedName>
    <definedName name="_51E5_" localSheetId="11">'[1]SA1_起業計画案(新)1'!#REF!</definedName>
    <definedName name="_51E5_" localSheetId="6">'[1]SA1_起業計画案(新)1'!#REF!</definedName>
    <definedName name="_51E5_" localSheetId="7">'[1]SA1_起業計画案(新)1'!#REF!</definedName>
    <definedName name="_51E5_">'[1]SA1_起業計画案(新)1'!#REF!</definedName>
    <definedName name="_52E6_" localSheetId="8">'[1]SA1_起業計画案(新)1'!#REF!</definedName>
    <definedName name="_52E6_" localSheetId="10">'[1]SA1_起業計画案(新)1'!#REF!</definedName>
    <definedName name="_52E6_" localSheetId="9">'[1]SA1_起業計画案(新)1'!#REF!</definedName>
    <definedName name="_52E6_" localSheetId="11">'[1]SA1_起業計画案(新)1'!#REF!</definedName>
    <definedName name="_52E6_" localSheetId="6">'[1]SA1_起業計画案(新)1'!#REF!</definedName>
    <definedName name="_52E6_" localSheetId="7">'[1]SA1_起業計画案(新)1'!#REF!</definedName>
    <definedName name="_52E6_">'[1]SA1_起業計画案(新)1'!#REF!</definedName>
    <definedName name="_53E8_" localSheetId="8">'[1]SA1_起業計画案(新)1'!#REF!</definedName>
    <definedName name="_53E8_" localSheetId="10">'[1]SA1_起業計画案(新)1'!#REF!</definedName>
    <definedName name="_53E8_" localSheetId="9">'[1]SA1_起業計画案(新)1'!#REF!</definedName>
    <definedName name="_53E8_" localSheetId="11">'[1]SA1_起業計画案(新)1'!#REF!</definedName>
    <definedName name="_53E8_" localSheetId="6">'[1]SA1_起業計画案(新)1'!#REF!</definedName>
    <definedName name="_53E8_" localSheetId="7">'[1]SA1_起業計画案(新)1'!#REF!</definedName>
    <definedName name="_53E8_">'[1]SA1_起業計画案(新)1'!#REF!</definedName>
    <definedName name="_54ER10_" localSheetId="8">'[1]SA1_起業計画案(新)1'!#REF!</definedName>
    <definedName name="_54ER10_" localSheetId="10">'[1]SA1_起業計画案(新)1'!#REF!</definedName>
    <definedName name="_54ER10_" localSheetId="9">'[1]SA1_起業計画案(新)1'!#REF!</definedName>
    <definedName name="_54ER10_" localSheetId="11">'[1]SA1_起業計画案(新)1'!#REF!</definedName>
    <definedName name="_54ER10_" localSheetId="6">'[1]SA1_起業計画案(新)1'!#REF!</definedName>
    <definedName name="_54ER10_" localSheetId="7">'[1]SA1_起業計画案(新)1'!#REF!</definedName>
    <definedName name="_54ER10_">'[1]SA1_起業計画案(新)1'!#REF!</definedName>
    <definedName name="_55ER14_" localSheetId="8">'[1]SA1_起業計画案(新)1'!#REF!</definedName>
    <definedName name="_55ER14_" localSheetId="10">'[1]SA1_起業計画案(新)1'!#REF!</definedName>
    <definedName name="_55ER14_" localSheetId="9">'[1]SA1_起業計画案(新)1'!#REF!</definedName>
    <definedName name="_55ER14_" localSheetId="11">'[1]SA1_起業計画案(新)1'!#REF!</definedName>
    <definedName name="_55ER14_" localSheetId="6">'[1]SA1_起業計画案(新)1'!#REF!</definedName>
    <definedName name="_55ER14_" localSheetId="7">'[1]SA1_起業計画案(新)1'!#REF!</definedName>
    <definedName name="_55ER14_">'[1]SA1_起業計画案(新)1'!#REF!</definedName>
    <definedName name="_56ER20_" localSheetId="8">'[1]SA1_起業計画案(新)1'!#REF!</definedName>
    <definedName name="_56ER20_" localSheetId="10">'[1]SA1_起業計画案(新)1'!#REF!</definedName>
    <definedName name="_56ER20_" localSheetId="9">'[1]SA1_起業計画案(新)1'!#REF!</definedName>
    <definedName name="_56ER20_" localSheetId="11">'[1]SA1_起業計画案(新)1'!#REF!</definedName>
    <definedName name="_56ER20_" localSheetId="6">'[1]SA1_起業計画案(新)1'!#REF!</definedName>
    <definedName name="_56ER20_" localSheetId="7">'[1]SA1_起業計画案(新)1'!#REF!</definedName>
    <definedName name="_56ER20_">'[1]SA1_起業計画案(新)1'!#REF!</definedName>
    <definedName name="_57ER25_" localSheetId="8">'[1]SA1_起業計画案(新)1'!#REF!</definedName>
    <definedName name="_57ER25_" localSheetId="10">'[1]SA1_起業計画案(新)1'!#REF!</definedName>
    <definedName name="_57ER25_" localSheetId="9">'[1]SA1_起業計画案(新)1'!#REF!</definedName>
    <definedName name="_57ER25_" localSheetId="11">'[1]SA1_起業計画案(新)1'!#REF!</definedName>
    <definedName name="_57ER25_" localSheetId="6">'[1]SA1_起業計画案(新)1'!#REF!</definedName>
    <definedName name="_57ER25_" localSheetId="7">'[1]SA1_起業計画案(新)1'!#REF!</definedName>
    <definedName name="_57ER25_">'[1]SA1_起業計画案(新)1'!#REF!</definedName>
    <definedName name="_58ER30_" localSheetId="8">'[1]SA1_起業計画案(新)1'!#REF!</definedName>
    <definedName name="_58ER30_" localSheetId="10">'[1]SA1_起業計画案(新)1'!#REF!</definedName>
    <definedName name="_58ER30_" localSheetId="9">'[1]SA1_起業計画案(新)1'!#REF!</definedName>
    <definedName name="_58ER30_" localSheetId="11">'[1]SA1_起業計画案(新)1'!#REF!</definedName>
    <definedName name="_58ER30_" localSheetId="6">'[1]SA1_起業計画案(新)1'!#REF!</definedName>
    <definedName name="_58ER30_" localSheetId="7">'[1]SA1_起業計画案(新)1'!#REF!</definedName>
    <definedName name="_58ER30_">'[1]SA1_起業計画案(新)1'!#REF!</definedName>
    <definedName name="_59ER36_" localSheetId="8">'[1]SA1_起業計画案(新)1'!#REF!</definedName>
    <definedName name="_59ER36_" localSheetId="10">'[1]SA1_起業計画案(新)1'!#REF!</definedName>
    <definedName name="_59ER36_" localSheetId="9">'[1]SA1_起業計画案(新)1'!#REF!</definedName>
    <definedName name="_59ER36_" localSheetId="11">'[1]SA1_起業計画案(新)1'!#REF!</definedName>
    <definedName name="_59ER36_" localSheetId="6">'[1]SA1_起業計画案(新)1'!#REF!</definedName>
    <definedName name="_59ER36_" localSheetId="7">'[1]SA1_起業計画案(新)1'!#REF!</definedName>
    <definedName name="_59ER36_">'[1]SA1_起業計画案(新)1'!#REF!</definedName>
    <definedName name="_5BM30_" localSheetId="8">'[1]SA1_起業計画案(新)1'!#REF!</definedName>
    <definedName name="_5BM30_" localSheetId="10">'[1]SA1_起業計画案(新)1'!#REF!</definedName>
    <definedName name="_5BM30_" localSheetId="9">'[1]SA1_起業計画案(新)1'!#REF!</definedName>
    <definedName name="_5BM30_" localSheetId="11">'[1]SA1_起業計画案(新)1'!#REF!</definedName>
    <definedName name="_5BM30_" localSheetId="6">'[1]SA1_起業計画案(新)1'!#REF!</definedName>
    <definedName name="_5BM30_" localSheetId="7">'[1]SA1_起業計画案(新)1'!#REF!</definedName>
    <definedName name="_5BM30_">'[1]SA1_起業計画案(新)1'!#REF!</definedName>
    <definedName name="_60ER4_" localSheetId="8">'[1]SA1_起業計画案(新)1'!#REF!</definedName>
    <definedName name="_60ER4_" localSheetId="10">'[1]SA1_起業計画案(新)1'!#REF!</definedName>
    <definedName name="_60ER4_" localSheetId="9">'[1]SA1_起業計画案(新)1'!#REF!</definedName>
    <definedName name="_60ER4_" localSheetId="11">'[1]SA1_起業計画案(新)1'!#REF!</definedName>
    <definedName name="_60ER4_" localSheetId="6">'[1]SA1_起業計画案(新)1'!#REF!</definedName>
    <definedName name="_60ER4_" localSheetId="7">'[1]SA1_起業計画案(新)1'!#REF!</definedName>
    <definedName name="_60ER4_">'[1]SA1_起業計画案(新)1'!#REF!</definedName>
    <definedName name="_61ER42_" localSheetId="8">'[1]SA1_起業計画案(新)1'!#REF!</definedName>
    <definedName name="_61ER42_" localSheetId="10">'[1]SA1_起業計画案(新)1'!#REF!</definedName>
    <definedName name="_61ER42_" localSheetId="9">'[1]SA1_起業計画案(新)1'!#REF!</definedName>
    <definedName name="_61ER42_" localSheetId="11">'[1]SA1_起業計画案(新)1'!#REF!</definedName>
    <definedName name="_61ER42_" localSheetId="6">'[1]SA1_起業計画案(新)1'!#REF!</definedName>
    <definedName name="_61ER42_" localSheetId="7">'[1]SA1_起業計画案(新)1'!#REF!</definedName>
    <definedName name="_61ER42_">'[1]SA1_起業計画案(新)1'!#REF!</definedName>
    <definedName name="_62EV10_" localSheetId="8">'[1]SA1_起業計画案(新)1'!#REF!</definedName>
    <definedName name="_62EV10_" localSheetId="10">'[1]SA1_起業計画案(新)1'!#REF!</definedName>
    <definedName name="_62EV10_" localSheetId="9">'[1]SA1_起業計画案(新)1'!#REF!</definedName>
    <definedName name="_62EV10_" localSheetId="11">'[1]SA1_起業計画案(新)1'!#REF!</definedName>
    <definedName name="_62EV10_" localSheetId="6">'[1]SA1_起業計画案(新)1'!#REF!</definedName>
    <definedName name="_62EV10_" localSheetId="7">'[1]SA1_起業計画案(新)1'!#REF!</definedName>
    <definedName name="_62EV10_">'[1]SA1_起業計画案(新)1'!#REF!</definedName>
    <definedName name="_63EV14_" localSheetId="8">'[1]SA1_起業計画案(新)1'!#REF!</definedName>
    <definedName name="_63EV14_" localSheetId="10">'[1]SA1_起業計画案(新)1'!#REF!</definedName>
    <definedName name="_63EV14_" localSheetId="9">'[1]SA1_起業計画案(新)1'!#REF!</definedName>
    <definedName name="_63EV14_" localSheetId="11">'[1]SA1_起業計画案(新)1'!#REF!</definedName>
    <definedName name="_63EV14_" localSheetId="6">'[1]SA1_起業計画案(新)1'!#REF!</definedName>
    <definedName name="_63EV14_" localSheetId="7">'[1]SA1_起業計画案(新)1'!#REF!</definedName>
    <definedName name="_63EV14_">'[1]SA1_起業計画案(新)1'!#REF!</definedName>
    <definedName name="_64EV2_" localSheetId="8">'[1]SA1_起業計画案(新)1'!#REF!</definedName>
    <definedName name="_64EV2_" localSheetId="10">'[1]SA1_起業計画案(新)1'!#REF!</definedName>
    <definedName name="_64EV2_" localSheetId="9">'[1]SA1_起業計画案(新)1'!#REF!</definedName>
    <definedName name="_64EV2_" localSheetId="11">'[1]SA1_起業計画案(新)1'!#REF!</definedName>
    <definedName name="_64EV2_" localSheetId="6">'[1]SA1_起業計画案(新)1'!#REF!</definedName>
    <definedName name="_64EV2_" localSheetId="7">'[1]SA1_起業計画案(新)1'!#REF!</definedName>
    <definedName name="_64EV2_">'[1]SA1_起業計画案(新)1'!#REF!</definedName>
    <definedName name="_65EV20_" localSheetId="8">'[1]SA1_起業計画案(新)1'!#REF!</definedName>
    <definedName name="_65EV20_" localSheetId="10">'[1]SA1_起業計画案(新)1'!#REF!</definedName>
    <definedName name="_65EV20_" localSheetId="9">'[1]SA1_起業計画案(新)1'!#REF!</definedName>
    <definedName name="_65EV20_" localSheetId="11">'[1]SA1_起業計画案(新)1'!#REF!</definedName>
    <definedName name="_65EV20_" localSheetId="6">'[1]SA1_起業計画案(新)1'!#REF!</definedName>
    <definedName name="_65EV20_" localSheetId="7">'[1]SA1_起業計画案(新)1'!#REF!</definedName>
    <definedName name="_65EV20_">'[1]SA1_起業計画案(新)1'!#REF!</definedName>
    <definedName name="_66EV25_" localSheetId="8">'[1]SA1_起業計画案(新)1'!#REF!</definedName>
    <definedName name="_66EV25_" localSheetId="10">'[1]SA1_起業計画案(新)1'!#REF!</definedName>
    <definedName name="_66EV25_" localSheetId="9">'[1]SA1_起業計画案(新)1'!#REF!</definedName>
    <definedName name="_66EV25_" localSheetId="11">'[1]SA1_起業計画案(新)1'!#REF!</definedName>
    <definedName name="_66EV25_" localSheetId="6">'[1]SA1_起業計画案(新)1'!#REF!</definedName>
    <definedName name="_66EV25_" localSheetId="7">'[1]SA1_起業計画案(新)1'!#REF!</definedName>
    <definedName name="_66EV25_">'[1]SA1_起業計画案(新)1'!#REF!</definedName>
    <definedName name="_67EV30_" localSheetId="8">'[1]SA1_起業計画案(新)1'!#REF!</definedName>
    <definedName name="_67EV30_" localSheetId="10">'[1]SA1_起業計画案(新)1'!#REF!</definedName>
    <definedName name="_67EV30_" localSheetId="9">'[1]SA1_起業計画案(新)1'!#REF!</definedName>
    <definedName name="_67EV30_" localSheetId="11">'[1]SA1_起業計画案(新)1'!#REF!</definedName>
    <definedName name="_67EV30_" localSheetId="6">'[1]SA1_起業計画案(新)1'!#REF!</definedName>
    <definedName name="_67EV30_" localSheetId="7">'[1]SA1_起業計画案(新)1'!#REF!</definedName>
    <definedName name="_67EV30_">'[1]SA1_起業計画案(新)1'!#REF!</definedName>
    <definedName name="_68EV36_" localSheetId="8">'[1]SA1_起業計画案(新)1'!#REF!</definedName>
    <definedName name="_68EV36_" localSheetId="10">'[1]SA1_起業計画案(新)1'!#REF!</definedName>
    <definedName name="_68EV36_" localSheetId="9">'[1]SA1_起業計画案(新)1'!#REF!</definedName>
    <definedName name="_68EV36_" localSheetId="11">'[1]SA1_起業計画案(新)1'!#REF!</definedName>
    <definedName name="_68EV36_" localSheetId="6">'[1]SA1_起業計画案(新)1'!#REF!</definedName>
    <definedName name="_68EV36_" localSheetId="7">'[1]SA1_起業計画案(新)1'!#REF!</definedName>
    <definedName name="_68EV36_">'[1]SA1_起業計画案(新)1'!#REF!</definedName>
    <definedName name="_69EV4_" localSheetId="8">'[1]SA1_起業計画案(新)1'!#REF!</definedName>
    <definedName name="_69EV4_" localSheetId="10">'[1]SA1_起業計画案(新)1'!#REF!</definedName>
    <definedName name="_69EV4_" localSheetId="9">'[1]SA1_起業計画案(新)1'!#REF!</definedName>
    <definedName name="_69EV4_" localSheetId="11">'[1]SA1_起業計画案(新)1'!#REF!</definedName>
    <definedName name="_69EV4_" localSheetId="6">'[1]SA1_起業計画案(新)1'!#REF!</definedName>
    <definedName name="_69EV4_" localSheetId="7">'[1]SA1_起業計画案(新)1'!#REF!</definedName>
    <definedName name="_69EV4_">'[1]SA1_起業計画案(新)1'!#REF!</definedName>
    <definedName name="_6BM36_" localSheetId="8">'[1]SA1_起業計画案(新)1'!#REF!</definedName>
    <definedName name="_6BM36_" localSheetId="10">'[1]SA1_起業計画案(新)1'!#REF!</definedName>
    <definedName name="_6BM36_" localSheetId="9">'[1]SA1_起業計画案(新)1'!#REF!</definedName>
    <definedName name="_6BM36_" localSheetId="11">'[1]SA1_起業計画案(新)1'!#REF!</definedName>
    <definedName name="_6BM36_" localSheetId="6">'[1]SA1_起業計画案(新)1'!#REF!</definedName>
    <definedName name="_6BM36_" localSheetId="7">'[1]SA1_起業計画案(新)1'!#REF!</definedName>
    <definedName name="_6BM36_">'[1]SA1_起業計画案(新)1'!#REF!</definedName>
    <definedName name="_70EV42_" localSheetId="8">'[1]SA1_起業計画案(新)1'!#REF!</definedName>
    <definedName name="_70EV42_" localSheetId="10">'[1]SA1_起業計画案(新)1'!#REF!</definedName>
    <definedName name="_70EV42_" localSheetId="9">'[1]SA1_起業計画案(新)1'!#REF!</definedName>
    <definedName name="_70EV42_" localSheetId="11">'[1]SA1_起業計画案(新)1'!#REF!</definedName>
    <definedName name="_70EV42_" localSheetId="6">'[1]SA1_起業計画案(新)1'!#REF!</definedName>
    <definedName name="_70EV42_" localSheetId="7">'[1]SA1_起業計画案(新)1'!#REF!</definedName>
    <definedName name="_70EV42_">'[1]SA1_起業計画案(新)1'!#REF!</definedName>
    <definedName name="_71EV5_" localSheetId="8">'[1]SA1_起業計画案(新)1'!#REF!</definedName>
    <definedName name="_71EV5_" localSheetId="10">'[1]SA1_起業計画案(新)1'!#REF!</definedName>
    <definedName name="_71EV5_" localSheetId="9">'[1]SA1_起業計画案(新)1'!#REF!</definedName>
    <definedName name="_71EV5_" localSheetId="11">'[1]SA1_起業計画案(新)1'!#REF!</definedName>
    <definedName name="_71EV5_" localSheetId="6">'[1]SA1_起業計画案(新)1'!#REF!</definedName>
    <definedName name="_71EV5_" localSheetId="7">'[1]SA1_起業計画案(新)1'!#REF!</definedName>
    <definedName name="_71EV5_">'[1]SA1_起業計画案(新)1'!#REF!</definedName>
    <definedName name="_72EV6_" localSheetId="8">'[1]SA1_起業計画案(新)1'!#REF!</definedName>
    <definedName name="_72EV6_" localSheetId="10">'[1]SA1_起業計画案(新)1'!#REF!</definedName>
    <definedName name="_72EV6_" localSheetId="9">'[1]SA1_起業計画案(新)1'!#REF!</definedName>
    <definedName name="_72EV6_" localSheetId="11">'[1]SA1_起業計画案(新)1'!#REF!</definedName>
    <definedName name="_72EV6_" localSheetId="6">'[1]SA1_起業計画案(新)1'!#REF!</definedName>
    <definedName name="_72EV6_" localSheetId="7">'[1]SA1_起業計画案(新)1'!#REF!</definedName>
    <definedName name="_72EV6_">'[1]SA1_起業計画案(新)1'!#REF!</definedName>
    <definedName name="_73EV8_" localSheetId="8">'[1]SA1_起業計画案(新)1'!#REF!</definedName>
    <definedName name="_73EV8_" localSheetId="10">'[1]SA1_起業計画案(新)1'!#REF!</definedName>
    <definedName name="_73EV8_" localSheetId="9">'[1]SA1_起業計画案(新)1'!#REF!</definedName>
    <definedName name="_73EV8_" localSheetId="11">'[1]SA1_起業計画案(新)1'!#REF!</definedName>
    <definedName name="_73EV8_" localSheetId="6">'[1]SA1_起業計画案(新)1'!#REF!</definedName>
    <definedName name="_73EV8_" localSheetId="7">'[1]SA1_起業計画案(新)1'!#REF!</definedName>
    <definedName name="_73EV8_">'[1]SA1_起業計画案(新)1'!#REF!</definedName>
    <definedName name="_74F10_" localSheetId="8">'[1]SA1_起業計画案(新)1'!#REF!</definedName>
    <definedName name="_74F10_" localSheetId="10">'[1]SA1_起業計画案(新)1'!#REF!</definedName>
    <definedName name="_74F10_" localSheetId="9">'[1]SA1_起業計画案(新)1'!#REF!</definedName>
    <definedName name="_74F10_" localSheetId="11">'[1]SA1_起業計画案(新)1'!#REF!</definedName>
    <definedName name="_74F10_" localSheetId="6">'[1]SA1_起業計画案(新)1'!#REF!</definedName>
    <definedName name="_74F10_" localSheetId="7">'[1]SA1_起業計画案(新)1'!#REF!</definedName>
    <definedName name="_74F10_">'[1]SA1_起業計画案(新)1'!#REF!</definedName>
    <definedName name="_75F14_" localSheetId="8">'[1]SA1_起業計画案(新)1'!#REF!</definedName>
    <definedName name="_75F14_" localSheetId="10">'[1]SA1_起業計画案(新)1'!#REF!</definedName>
    <definedName name="_75F14_" localSheetId="9">'[1]SA1_起業計画案(新)1'!#REF!</definedName>
    <definedName name="_75F14_" localSheetId="11">'[1]SA1_起業計画案(新)1'!#REF!</definedName>
    <definedName name="_75F14_" localSheetId="6">'[1]SA1_起業計画案(新)1'!#REF!</definedName>
    <definedName name="_75F14_" localSheetId="7">'[1]SA1_起業計画案(新)1'!#REF!</definedName>
    <definedName name="_75F14_">'[1]SA1_起業計画案(新)1'!#REF!</definedName>
    <definedName name="_76F2_" localSheetId="8">'[1]SA1_起業計画案(新)1'!#REF!</definedName>
    <definedName name="_76F2_" localSheetId="10">'[1]SA1_起業計画案(新)1'!#REF!</definedName>
    <definedName name="_76F2_" localSheetId="9">'[1]SA1_起業計画案(新)1'!#REF!</definedName>
    <definedName name="_76F2_" localSheetId="11">'[1]SA1_起業計画案(新)1'!#REF!</definedName>
    <definedName name="_76F2_" localSheetId="6">'[1]SA1_起業計画案(新)1'!#REF!</definedName>
    <definedName name="_76F2_" localSheetId="7">'[1]SA1_起業計画案(新)1'!#REF!</definedName>
    <definedName name="_76F2_">'[1]SA1_起業計画案(新)1'!#REF!</definedName>
    <definedName name="_77F20_" localSheetId="8">'[1]SA1_起業計画案(新)1'!#REF!</definedName>
    <definedName name="_77F20_" localSheetId="10">'[1]SA1_起業計画案(新)1'!#REF!</definedName>
    <definedName name="_77F20_" localSheetId="9">'[1]SA1_起業計画案(新)1'!#REF!</definedName>
    <definedName name="_77F20_" localSheetId="11">'[1]SA1_起業計画案(新)1'!#REF!</definedName>
    <definedName name="_77F20_" localSheetId="6">'[1]SA1_起業計画案(新)1'!#REF!</definedName>
    <definedName name="_77F20_" localSheetId="7">'[1]SA1_起業計画案(新)1'!#REF!</definedName>
    <definedName name="_77F20_">'[1]SA1_起業計画案(新)1'!#REF!</definedName>
    <definedName name="_78F25_" localSheetId="8">'[1]SA1_起業計画案(新)1'!#REF!</definedName>
    <definedName name="_78F25_" localSheetId="10">'[1]SA1_起業計画案(新)1'!#REF!</definedName>
    <definedName name="_78F25_" localSheetId="9">'[1]SA1_起業計画案(新)1'!#REF!</definedName>
    <definedName name="_78F25_" localSheetId="11">'[1]SA1_起業計画案(新)1'!#REF!</definedName>
    <definedName name="_78F25_" localSheetId="6">'[1]SA1_起業計画案(新)1'!#REF!</definedName>
    <definedName name="_78F25_" localSheetId="7">'[1]SA1_起業計画案(新)1'!#REF!</definedName>
    <definedName name="_78F25_">'[1]SA1_起業計画案(新)1'!#REF!</definedName>
    <definedName name="_79F30_" localSheetId="8">'[1]SA1_起業計画案(新)1'!#REF!</definedName>
    <definedName name="_79F30_" localSheetId="10">'[1]SA1_起業計画案(新)1'!#REF!</definedName>
    <definedName name="_79F30_" localSheetId="9">'[1]SA1_起業計画案(新)1'!#REF!</definedName>
    <definedName name="_79F30_" localSheetId="11">'[1]SA1_起業計画案(新)1'!#REF!</definedName>
    <definedName name="_79F30_" localSheetId="6">'[1]SA1_起業計画案(新)1'!#REF!</definedName>
    <definedName name="_79F30_" localSheetId="7">'[1]SA1_起業計画案(新)1'!#REF!</definedName>
    <definedName name="_79F30_">'[1]SA1_起業計画案(新)1'!#REF!</definedName>
    <definedName name="_7BM4_" localSheetId="8">'[1]SA1_起業計画案(新)1'!#REF!</definedName>
    <definedName name="_7BM4_" localSheetId="10">'[1]SA1_起業計画案(新)1'!#REF!</definedName>
    <definedName name="_7BM4_" localSheetId="9">'[1]SA1_起業計画案(新)1'!#REF!</definedName>
    <definedName name="_7BM4_" localSheetId="11">'[1]SA1_起業計画案(新)1'!#REF!</definedName>
    <definedName name="_7BM4_" localSheetId="6">'[1]SA1_起業計画案(新)1'!#REF!</definedName>
    <definedName name="_7BM4_" localSheetId="7">'[1]SA1_起業計画案(新)1'!#REF!</definedName>
    <definedName name="_7BM4_">'[1]SA1_起業計画案(新)1'!#REF!</definedName>
    <definedName name="_80F36_" localSheetId="8">'[1]SA1_起業計画案(新)1'!#REF!</definedName>
    <definedName name="_80F36_" localSheetId="10">'[1]SA1_起業計画案(新)1'!#REF!</definedName>
    <definedName name="_80F36_" localSheetId="9">'[1]SA1_起業計画案(新)1'!#REF!</definedName>
    <definedName name="_80F36_" localSheetId="11">'[1]SA1_起業計画案(新)1'!#REF!</definedName>
    <definedName name="_80F36_" localSheetId="6">'[1]SA1_起業計画案(新)1'!#REF!</definedName>
    <definedName name="_80F36_" localSheetId="7">'[1]SA1_起業計画案(新)1'!#REF!</definedName>
    <definedName name="_80F36_">'[1]SA1_起業計画案(新)1'!#REF!</definedName>
    <definedName name="_81F4_" localSheetId="8">'[1]SA1_起業計画案(新)1'!#REF!</definedName>
    <definedName name="_81F4_" localSheetId="10">'[1]SA1_起業計画案(新)1'!#REF!</definedName>
    <definedName name="_81F4_" localSheetId="9">'[1]SA1_起業計画案(新)1'!#REF!</definedName>
    <definedName name="_81F4_" localSheetId="11">'[1]SA1_起業計画案(新)1'!#REF!</definedName>
    <definedName name="_81F4_" localSheetId="6">'[1]SA1_起業計画案(新)1'!#REF!</definedName>
    <definedName name="_81F4_" localSheetId="7">'[1]SA1_起業計画案(新)1'!#REF!</definedName>
    <definedName name="_81F4_">'[1]SA1_起業計画案(新)1'!#REF!</definedName>
    <definedName name="_82F42_" localSheetId="8">'[1]SA1_起業計画案(新)1'!#REF!</definedName>
    <definedName name="_82F42_" localSheetId="10">'[1]SA1_起業計画案(新)1'!#REF!</definedName>
    <definedName name="_82F42_" localSheetId="9">'[1]SA1_起業計画案(新)1'!#REF!</definedName>
    <definedName name="_82F42_" localSheetId="11">'[1]SA1_起業計画案(新)1'!#REF!</definedName>
    <definedName name="_82F42_" localSheetId="6">'[1]SA1_起業計画案(新)1'!#REF!</definedName>
    <definedName name="_82F42_" localSheetId="7">'[1]SA1_起業計画案(新)1'!#REF!</definedName>
    <definedName name="_82F42_">'[1]SA1_起業計画案(新)1'!#REF!</definedName>
    <definedName name="_83F5_" localSheetId="8">'[1]SA1_起業計画案(新)1'!#REF!</definedName>
    <definedName name="_83F5_" localSheetId="10">'[1]SA1_起業計画案(新)1'!#REF!</definedName>
    <definedName name="_83F5_" localSheetId="9">'[1]SA1_起業計画案(新)1'!#REF!</definedName>
    <definedName name="_83F5_" localSheetId="11">'[1]SA1_起業計画案(新)1'!#REF!</definedName>
    <definedName name="_83F5_" localSheetId="6">'[1]SA1_起業計画案(新)1'!#REF!</definedName>
    <definedName name="_83F5_" localSheetId="7">'[1]SA1_起業計画案(新)1'!#REF!</definedName>
    <definedName name="_83F5_">'[1]SA1_起業計画案(新)1'!#REF!</definedName>
    <definedName name="_84F6_" localSheetId="8">'[1]SA1_起業計画案(新)1'!#REF!</definedName>
    <definedName name="_84F6_" localSheetId="10">'[1]SA1_起業計画案(新)1'!#REF!</definedName>
    <definedName name="_84F6_" localSheetId="9">'[1]SA1_起業計画案(新)1'!#REF!</definedName>
    <definedName name="_84F6_" localSheetId="11">'[1]SA1_起業計画案(新)1'!#REF!</definedName>
    <definedName name="_84F6_" localSheetId="6">'[1]SA1_起業計画案(新)1'!#REF!</definedName>
    <definedName name="_84F6_" localSheetId="7">'[1]SA1_起業計画案(新)1'!#REF!</definedName>
    <definedName name="_84F6_">'[1]SA1_起業計画案(新)1'!#REF!</definedName>
    <definedName name="_85F8_" localSheetId="8">'[1]SA1_起業計画案(新)1'!#REF!</definedName>
    <definedName name="_85F8_" localSheetId="10">'[1]SA1_起業計画案(新)1'!#REF!</definedName>
    <definedName name="_85F8_" localSheetId="9">'[1]SA1_起業計画案(新)1'!#REF!</definedName>
    <definedName name="_85F8_" localSheetId="11">'[1]SA1_起業計画案(新)1'!#REF!</definedName>
    <definedName name="_85F8_" localSheetId="6">'[1]SA1_起業計画案(新)1'!#REF!</definedName>
    <definedName name="_85F8_" localSheetId="7">'[1]SA1_起業計画案(新)1'!#REF!</definedName>
    <definedName name="_85F8_">'[1]SA1_起業計画案(新)1'!#REF!</definedName>
    <definedName name="_86FR10_" localSheetId="8">'[1]SA1_起業計画案(新)1'!#REF!</definedName>
    <definedName name="_86FR10_" localSheetId="10">'[1]SA1_起業計画案(新)1'!#REF!</definedName>
    <definedName name="_86FR10_" localSheetId="9">'[1]SA1_起業計画案(新)1'!#REF!</definedName>
    <definedName name="_86FR10_" localSheetId="11">'[1]SA1_起業計画案(新)1'!#REF!</definedName>
    <definedName name="_86FR10_" localSheetId="6">'[1]SA1_起業計画案(新)1'!#REF!</definedName>
    <definedName name="_86FR10_" localSheetId="7">'[1]SA1_起業計画案(新)1'!#REF!</definedName>
    <definedName name="_86FR10_">'[1]SA1_起業計画案(新)1'!#REF!</definedName>
    <definedName name="_87FR14_" localSheetId="8">'[1]SA1_起業計画案(新)1'!#REF!</definedName>
    <definedName name="_87FR14_" localSheetId="10">'[1]SA1_起業計画案(新)1'!#REF!</definedName>
    <definedName name="_87FR14_" localSheetId="9">'[1]SA1_起業計画案(新)1'!#REF!</definedName>
    <definedName name="_87FR14_" localSheetId="11">'[1]SA1_起業計画案(新)1'!#REF!</definedName>
    <definedName name="_87FR14_" localSheetId="6">'[1]SA1_起業計画案(新)1'!#REF!</definedName>
    <definedName name="_87FR14_" localSheetId="7">'[1]SA1_起業計画案(新)1'!#REF!</definedName>
    <definedName name="_87FR14_">'[1]SA1_起業計画案(新)1'!#REF!</definedName>
    <definedName name="_88FR20_" localSheetId="8">'[1]SA1_起業計画案(新)1'!#REF!</definedName>
    <definedName name="_88FR20_" localSheetId="10">'[1]SA1_起業計画案(新)1'!#REF!</definedName>
    <definedName name="_88FR20_" localSheetId="9">'[1]SA1_起業計画案(新)1'!#REF!</definedName>
    <definedName name="_88FR20_" localSheetId="11">'[1]SA1_起業計画案(新)1'!#REF!</definedName>
    <definedName name="_88FR20_" localSheetId="6">'[1]SA1_起業計画案(新)1'!#REF!</definedName>
    <definedName name="_88FR20_" localSheetId="7">'[1]SA1_起業計画案(新)1'!#REF!</definedName>
    <definedName name="_88FR20_">'[1]SA1_起業計画案(新)1'!#REF!</definedName>
    <definedName name="_89FR25_" localSheetId="8">'[1]SA1_起業計画案(新)1'!#REF!</definedName>
    <definedName name="_89FR25_" localSheetId="10">'[1]SA1_起業計画案(新)1'!#REF!</definedName>
    <definedName name="_89FR25_" localSheetId="9">'[1]SA1_起業計画案(新)1'!#REF!</definedName>
    <definedName name="_89FR25_" localSheetId="11">'[1]SA1_起業計画案(新)1'!#REF!</definedName>
    <definedName name="_89FR25_" localSheetId="6">'[1]SA1_起業計画案(新)1'!#REF!</definedName>
    <definedName name="_89FR25_" localSheetId="7">'[1]SA1_起業計画案(新)1'!#REF!</definedName>
    <definedName name="_89FR25_">'[1]SA1_起業計画案(新)1'!#REF!</definedName>
    <definedName name="_8BM42_" localSheetId="8">'[1]SA1_起業計画案(新)1'!#REF!</definedName>
    <definedName name="_8BM42_" localSheetId="10">'[1]SA1_起業計画案(新)1'!#REF!</definedName>
    <definedName name="_8BM42_" localSheetId="9">'[1]SA1_起業計画案(新)1'!#REF!</definedName>
    <definedName name="_8BM42_" localSheetId="11">'[1]SA1_起業計画案(新)1'!#REF!</definedName>
    <definedName name="_8BM42_" localSheetId="6">'[1]SA1_起業計画案(新)1'!#REF!</definedName>
    <definedName name="_8BM42_" localSheetId="7">'[1]SA1_起業計画案(新)1'!#REF!</definedName>
    <definedName name="_8BM42_">'[1]SA1_起業計画案(新)1'!#REF!</definedName>
    <definedName name="_90FR30_" localSheetId="8">'[1]SA1_起業計画案(新)1'!#REF!</definedName>
    <definedName name="_90FR30_" localSheetId="10">'[1]SA1_起業計画案(新)1'!#REF!</definedName>
    <definedName name="_90FR30_" localSheetId="9">'[1]SA1_起業計画案(新)1'!#REF!</definedName>
    <definedName name="_90FR30_" localSheetId="11">'[1]SA1_起業計画案(新)1'!#REF!</definedName>
    <definedName name="_90FR30_" localSheetId="6">'[1]SA1_起業計画案(新)1'!#REF!</definedName>
    <definedName name="_90FR30_" localSheetId="7">'[1]SA1_起業計画案(新)1'!#REF!</definedName>
    <definedName name="_90FR30_">'[1]SA1_起業計画案(新)1'!#REF!</definedName>
    <definedName name="_91FR36_" localSheetId="8">'[1]SA1_起業計画案(新)1'!#REF!</definedName>
    <definedName name="_91FR36_" localSheetId="10">'[1]SA1_起業計画案(新)1'!#REF!</definedName>
    <definedName name="_91FR36_" localSheetId="9">'[1]SA1_起業計画案(新)1'!#REF!</definedName>
    <definedName name="_91FR36_" localSheetId="11">'[1]SA1_起業計画案(新)1'!#REF!</definedName>
    <definedName name="_91FR36_" localSheetId="6">'[1]SA1_起業計画案(新)1'!#REF!</definedName>
    <definedName name="_91FR36_" localSheetId="7">'[1]SA1_起業計画案(新)1'!#REF!</definedName>
    <definedName name="_91FR36_">'[1]SA1_起業計画案(新)1'!#REF!</definedName>
    <definedName name="_92FR4_" localSheetId="8">'[1]SA1_起業計画案(新)1'!#REF!</definedName>
    <definedName name="_92FR4_" localSheetId="10">'[1]SA1_起業計画案(新)1'!#REF!</definedName>
    <definedName name="_92FR4_" localSheetId="9">'[1]SA1_起業計画案(新)1'!#REF!</definedName>
    <definedName name="_92FR4_" localSheetId="11">'[1]SA1_起業計画案(新)1'!#REF!</definedName>
    <definedName name="_92FR4_" localSheetId="6">'[1]SA1_起業計画案(新)1'!#REF!</definedName>
    <definedName name="_92FR4_" localSheetId="7">'[1]SA1_起業計画案(新)1'!#REF!</definedName>
    <definedName name="_92FR4_">'[1]SA1_起業計画案(新)1'!#REF!</definedName>
    <definedName name="_93FR42_" localSheetId="8">'[1]SA1_起業計画案(新)1'!#REF!</definedName>
    <definedName name="_93FR42_" localSheetId="10">'[1]SA1_起業計画案(新)1'!#REF!</definedName>
    <definedName name="_93FR42_" localSheetId="9">'[1]SA1_起業計画案(新)1'!#REF!</definedName>
    <definedName name="_93FR42_" localSheetId="11">'[1]SA1_起業計画案(新)1'!#REF!</definedName>
    <definedName name="_93FR42_" localSheetId="6">'[1]SA1_起業計画案(新)1'!#REF!</definedName>
    <definedName name="_93FR42_" localSheetId="7">'[1]SA1_起業計画案(新)1'!#REF!</definedName>
    <definedName name="_93FR42_">'[1]SA1_起業計画案(新)1'!#REF!</definedName>
    <definedName name="_94FU10_" localSheetId="8">'[1]SA1_起業計画案(新)1'!#REF!</definedName>
    <definedName name="_94FU10_" localSheetId="10">'[1]SA1_起業計画案(新)1'!#REF!</definedName>
    <definedName name="_94FU10_" localSheetId="9">'[1]SA1_起業計画案(新)1'!#REF!</definedName>
    <definedName name="_94FU10_" localSheetId="11">'[1]SA1_起業計画案(新)1'!#REF!</definedName>
    <definedName name="_94FU10_" localSheetId="6">'[1]SA1_起業計画案(新)1'!#REF!</definedName>
    <definedName name="_94FU10_" localSheetId="7">'[1]SA1_起業計画案(新)1'!#REF!</definedName>
    <definedName name="_94FU10_">'[1]SA1_起業計画案(新)1'!#REF!</definedName>
    <definedName name="_95FU14_" localSheetId="8">'[1]SA1_起業計画案(新)1'!#REF!</definedName>
    <definedName name="_95FU14_" localSheetId="10">'[1]SA1_起業計画案(新)1'!#REF!</definedName>
    <definedName name="_95FU14_" localSheetId="9">'[1]SA1_起業計画案(新)1'!#REF!</definedName>
    <definedName name="_95FU14_" localSheetId="11">'[1]SA1_起業計画案(新)1'!#REF!</definedName>
    <definedName name="_95FU14_" localSheetId="6">'[1]SA1_起業計画案(新)1'!#REF!</definedName>
    <definedName name="_95FU14_" localSheetId="7">'[1]SA1_起業計画案(新)1'!#REF!</definedName>
    <definedName name="_95FU14_">'[1]SA1_起業計画案(新)1'!#REF!</definedName>
    <definedName name="_96FU2_" localSheetId="8">'[1]SA1_起業計画案(新)1'!#REF!</definedName>
    <definedName name="_96FU2_" localSheetId="10">'[1]SA1_起業計画案(新)1'!#REF!</definedName>
    <definedName name="_96FU2_" localSheetId="9">'[1]SA1_起業計画案(新)1'!#REF!</definedName>
    <definedName name="_96FU2_" localSheetId="11">'[1]SA1_起業計画案(新)1'!#REF!</definedName>
    <definedName name="_96FU2_" localSheetId="6">'[1]SA1_起業計画案(新)1'!#REF!</definedName>
    <definedName name="_96FU2_" localSheetId="7">'[1]SA1_起業計画案(新)1'!#REF!</definedName>
    <definedName name="_96FU2_">'[1]SA1_起業計画案(新)1'!#REF!</definedName>
    <definedName name="_97FU20_" localSheetId="8">'[1]SA1_起業計画案(新)1'!#REF!</definedName>
    <definedName name="_97FU20_" localSheetId="10">'[1]SA1_起業計画案(新)1'!#REF!</definedName>
    <definedName name="_97FU20_" localSheetId="9">'[1]SA1_起業計画案(新)1'!#REF!</definedName>
    <definedName name="_97FU20_" localSheetId="11">'[1]SA1_起業計画案(新)1'!#REF!</definedName>
    <definedName name="_97FU20_" localSheetId="6">'[1]SA1_起業計画案(新)1'!#REF!</definedName>
    <definedName name="_97FU20_" localSheetId="7">'[1]SA1_起業計画案(新)1'!#REF!</definedName>
    <definedName name="_97FU20_">'[1]SA1_起業計画案(新)1'!#REF!</definedName>
    <definedName name="_98FU25_" localSheetId="8">'[1]SA1_起業計画案(新)1'!#REF!</definedName>
    <definedName name="_98FU25_" localSheetId="10">'[1]SA1_起業計画案(新)1'!#REF!</definedName>
    <definedName name="_98FU25_" localSheetId="9">'[1]SA1_起業計画案(新)1'!#REF!</definedName>
    <definedName name="_98FU25_" localSheetId="11">'[1]SA1_起業計画案(新)1'!#REF!</definedName>
    <definedName name="_98FU25_" localSheetId="6">'[1]SA1_起業計画案(新)1'!#REF!</definedName>
    <definedName name="_98FU25_" localSheetId="7">'[1]SA1_起業計画案(新)1'!#REF!</definedName>
    <definedName name="_98FU25_">'[1]SA1_起業計画案(新)1'!#REF!</definedName>
    <definedName name="_99FU30_" localSheetId="8">'[1]SA1_起業計画案(新)1'!#REF!</definedName>
    <definedName name="_99FU30_" localSheetId="10">'[1]SA1_起業計画案(新)1'!#REF!</definedName>
    <definedName name="_99FU30_" localSheetId="9">'[1]SA1_起業計画案(新)1'!#REF!</definedName>
    <definedName name="_99FU30_" localSheetId="11">'[1]SA1_起業計画案(新)1'!#REF!</definedName>
    <definedName name="_99FU30_" localSheetId="6">'[1]SA1_起業計画案(新)1'!#REF!</definedName>
    <definedName name="_99FU30_" localSheetId="7">'[1]SA1_起業計画案(新)1'!#REF!</definedName>
    <definedName name="_99FU30_">'[1]SA1_起業計画案(新)1'!#REF!</definedName>
    <definedName name="_9BM5_" localSheetId="8">'[1]SA1_起業計画案(新)1'!#REF!</definedName>
    <definedName name="_9BM5_" localSheetId="10">'[1]SA1_起業計画案(新)1'!#REF!</definedName>
    <definedName name="_9BM5_" localSheetId="9">'[1]SA1_起業計画案(新)1'!#REF!</definedName>
    <definedName name="_9BM5_" localSheetId="11">'[1]SA1_起業計画案(新)1'!#REF!</definedName>
    <definedName name="_9BM5_" localSheetId="6">'[1]SA1_起業計画案(新)1'!#REF!</definedName>
    <definedName name="_9BM5_" localSheetId="7">'[1]SA1_起業計画案(新)1'!#REF!</definedName>
    <definedName name="_9BM5_">'[1]SA1_起業計画案(新)1'!#REF!</definedName>
    <definedName name="_BMR10" localSheetId="8">'[1]SA1_起業計画案(新)1'!#REF!</definedName>
    <definedName name="_BMR10" localSheetId="10">'[1]SA1_起業計画案(新)1'!#REF!</definedName>
    <definedName name="_BMR10" localSheetId="9">'[1]SA1_起業計画案(新)1'!#REF!</definedName>
    <definedName name="_BMR10" localSheetId="11">'[1]SA1_起業計画案(新)1'!#REF!</definedName>
    <definedName name="_BMR10" localSheetId="6">'[1]SA1_起業計画案(新)1'!#REF!</definedName>
    <definedName name="_BMR10" localSheetId="7">'[1]SA1_起業計画案(新)1'!#REF!</definedName>
    <definedName name="_BMR10">'[1]SA1_起業計画案(新)1'!#REF!</definedName>
    <definedName name="_BMR14" localSheetId="8">'[1]SA1_起業計画案(新)1'!#REF!</definedName>
    <definedName name="_BMR14" localSheetId="10">'[1]SA1_起業計画案(新)1'!#REF!</definedName>
    <definedName name="_BMR14" localSheetId="9">'[1]SA1_起業計画案(新)1'!#REF!</definedName>
    <definedName name="_BMR14" localSheetId="11">'[1]SA1_起業計画案(新)1'!#REF!</definedName>
    <definedName name="_BMR14" localSheetId="6">'[1]SA1_起業計画案(新)1'!#REF!</definedName>
    <definedName name="_BMR14" localSheetId="7">'[1]SA1_起業計画案(新)1'!#REF!</definedName>
    <definedName name="_BMR14">'[1]SA1_起業計画案(新)1'!#REF!</definedName>
    <definedName name="_BMR20" localSheetId="8">'[1]SA1_起業計画案(新)1'!#REF!</definedName>
    <definedName name="_BMR20" localSheetId="10">'[1]SA1_起業計画案(新)1'!#REF!</definedName>
    <definedName name="_BMR20" localSheetId="9">'[1]SA1_起業計画案(新)1'!#REF!</definedName>
    <definedName name="_BMR20" localSheetId="11">'[1]SA1_起業計画案(新)1'!#REF!</definedName>
    <definedName name="_BMR20" localSheetId="6">'[1]SA1_起業計画案(新)1'!#REF!</definedName>
    <definedName name="_BMR20" localSheetId="7">'[1]SA1_起業計画案(新)1'!#REF!</definedName>
    <definedName name="_BMR20">'[1]SA1_起業計画案(新)1'!#REF!</definedName>
    <definedName name="_BMR25" localSheetId="8">'[1]SA1_起業計画案(新)1'!#REF!</definedName>
    <definedName name="_BMR25" localSheetId="10">'[1]SA1_起業計画案(新)1'!#REF!</definedName>
    <definedName name="_BMR25" localSheetId="9">'[1]SA1_起業計画案(新)1'!#REF!</definedName>
    <definedName name="_BMR25" localSheetId="11">'[1]SA1_起業計画案(新)1'!#REF!</definedName>
    <definedName name="_BMR25" localSheetId="6">'[1]SA1_起業計画案(新)1'!#REF!</definedName>
    <definedName name="_BMR25" localSheetId="7">'[1]SA1_起業計画案(新)1'!#REF!</definedName>
    <definedName name="_BMR25">'[1]SA1_起業計画案(新)1'!#REF!</definedName>
    <definedName name="_BMR30" localSheetId="8">'[1]SA1_起業計画案(新)1'!#REF!</definedName>
    <definedName name="_BMR30" localSheetId="10">'[1]SA1_起業計画案(新)1'!#REF!</definedName>
    <definedName name="_BMR30" localSheetId="9">'[1]SA1_起業計画案(新)1'!#REF!</definedName>
    <definedName name="_BMR30" localSheetId="11">'[1]SA1_起業計画案(新)1'!#REF!</definedName>
    <definedName name="_BMR30" localSheetId="6">'[1]SA1_起業計画案(新)1'!#REF!</definedName>
    <definedName name="_BMR30" localSheetId="7">'[1]SA1_起業計画案(新)1'!#REF!</definedName>
    <definedName name="_BMR30">'[1]SA1_起業計画案(新)1'!#REF!</definedName>
    <definedName name="_BMR36" localSheetId="8">'[1]SA1_起業計画案(新)1'!#REF!</definedName>
    <definedName name="_BMR36" localSheetId="10">'[1]SA1_起業計画案(新)1'!#REF!</definedName>
    <definedName name="_BMR36" localSheetId="9">'[1]SA1_起業計画案(新)1'!#REF!</definedName>
    <definedName name="_BMR36" localSheetId="11">'[1]SA1_起業計画案(新)1'!#REF!</definedName>
    <definedName name="_BMR36" localSheetId="6">'[1]SA1_起業計画案(新)1'!#REF!</definedName>
    <definedName name="_BMR36" localSheetId="7">'[1]SA1_起業計画案(新)1'!#REF!</definedName>
    <definedName name="_BMR36">'[1]SA1_起業計画案(新)1'!#REF!</definedName>
    <definedName name="_BMR4" localSheetId="8">'[1]SA1_起業計画案(新)1'!#REF!</definedName>
    <definedName name="_BMR4" localSheetId="10">'[1]SA1_起業計画案(新)1'!#REF!</definedName>
    <definedName name="_BMR4" localSheetId="9">'[1]SA1_起業計画案(新)1'!#REF!</definedName>
    <definedName name="_BMR4" localSheetId="11">'[1]SA1_起業計画案(新)1'!#REF!</definedName>
    <definedName name="_BMR4" localSheetId="6">'[1]SA1_起業計画案(新)1'!#REF!</definedName>
    <definedName name="_BMR4" localSheetId="7">'[1]SA1_起業計画案(新)1'!#REF!</definedName>
    <definedName name="_BMR4">'[1]SA1_起業計画案(新)1'!#REF!</definedName>
    <definedName name="_BMR42" localSheetId="8">'[1]SA1_起業計画案(新)1'!#REF!</definedName>
    <definedName name="_BMR42" localSheetId="10">'[1]SA1_起業計画案(新)1'!#REF!</definedName>
    <definedName name="_BMR42" localSheetId="9">'[1]SA1_起業計画案(新)1'!#REF!</definedName>
    <definedName name="_BMR42" localSheetId="11">'[1]SA1_起業計画案(新)1'!#REF!</definedName>
    <definedName name="_BMR42" localSheetId="6">'[1]SA1_起業計画案(新)1'!#REF!</definedName>
    <definedName name="_BMR42" localSheetId="7">'[1]SA1_起業計画案(新)1'!#REF!</definedName>
    <definedName name="_BMR42">'[1]SA1_起業計画案(新)1'!#REF!</definedName>
    <definedName name="_CGR10" localSheetId="8">'[1]SA1_起業計画案(新)1'!#REF!</definedName>
    <definedName name="_CGR10" localSheetId="10">'[1]SA1_起業計画案(新)1'!#REF!</definedName>
    <definedName name="_CGR10" localSheetId="9">'[1]SA1_起業計画案(新)1'!#REF!</definedName>
    <definedName name="_CGR10" localSheetId="11">'[1]SA1_起業計画案(新)1'!#REF!</definedName>
    <definedName name="_CGR10" localSheetId="6">'[1]SA1_起業計画案(新)1'!#REF!</definedName>
    <definedName name="_CGR10" localSheetId="7">'[1]SA1_起業計画案(新)1'!#REF!</definedName>
    <definedName name="_CGR10">'[1]SA1_起業計画案(新)1'!#REF!</definedName>
    <definedName name="_CGR14" localSheetId="8">'[1]SA1_起業計画案(新)1'!#REF!</definedName>
    <definedName name="_CGR14" localSheetId="10">'[1]SA1_起業計画案(新)1'!#REF!</definedName>
    <definedName name="_CGR14" localSheetId="9">'[1]SA1_起業計画案(新)1'!#REF!</definedName>
    <definedName name="_CGR14" localSheetId="11">'[1]SA1_起業計画案(新)1'!#REF!</definedName>
    <definedName name="_CGR14" localSheetId="6">'[1]SA1_起業計画案(新)1'!#REF!</definedName>
    <definedName name="_CGR14" localSheetId="7">'[1]SA1_起業計画案(新)1'!#REF!</definedName>
    <definedName name="_CGR14">'[1]SA1_起業計画案(新)1'!#REF!</definedName>
    <definedName name="_CGR20" localSheetId="8">'[1]SA1_起業計画案(新)1'!#REF!</definedName>
    <definedName name="_CGR20" localSheetId="10">'[1]SA1_起業計画案(新)1'!#REF!</definedName>
    <definedName name="_CGR20" localSheetId="9">'[1]SA1_起業計画案(新)1'!#REF!</definedName>
    <definedName name="_CGR20" localSheetId="11">'[1]SA1_起業計画案(新)1'!#REF!</definedName>
    <definedName name="_CGR20" localSheetId="6">'[1]SA1_起業計画案(新)1'!#REF!</definedName>
    <definedName name="_CGR20" localSheetId="7">'[1]SA1_起業計画案(新)1'!#REF!</definedName>
    <definedName name="_CGR20">'[1]SA1_起業計画案(新)1'!#REF!</definedName>
    <definedName name="_CGR25" localSheetId="8">'[1]SA1_起業計画案(新)1'!#REF!</definedName>
    <definedName name="_CGR25" localSheetId="10">'[1]SA1_起業計画案(新)1'!#REF!</definedName>
    <definedName name="_CGR25" localSheetId="9">'[1]SA1_起業計画案(新)1'!#REF!</definedName>
    <definedName name="_CGR25" localSheetId="11">'[1]SA1_起業計画案(新)1'!#REF!</definedName>
    <definedName name="_CGR25" localSheetId="6">'[1]SA1_起業計画案(新)1'!#REF!</definedName>
    <definedName name="_CGR25" localSheetId="7">'[1]SA1_起業計画案(新)1'!#REF!</definedName>
    <definedName name="_CGR25">'[1]SA1_起業計画案(新)1'!#REF!</definedName>
    <definedName name="_CGR30" localSheetId="8">'[1]SA1_起業計画案(新)1'!#REF!</definedName>
    <definedName name="_CGR30" localSheetId="10">'[1]SA1_起業計画案(新)1'!#REF!</definedName>
    <definedName name="_CGR30" localSheetId="9">'[1]SA1_起業計画案(新)1'!#REF!</definedName>
    <definedName name="_CGR30" localSheetId="11">'[1]SA1_起業計画案(新)1'!#REF!</definedName>
    <definedName name="_CGR30" localSheetId="6">'[1]SA1_起業計画案(新)1'!#REF!</definedName>
    <definedName name="_CGR30" localSheetId="7">'[1]SA1_起業計画案(新)1'!#REF!</definedName>
    <definedName name="_CGR30">'[1]SA1_起業計画案(新)1'!#REF!</definedName>
    <definedName name="_CGR36" localSheetId="8">'[1]SA1_起業計画案(新)1'!#REF!</definedName>
    <definedName name="_CGR36" localSheetId="10">'[1]SA1_起業計画案(新)1'!#REF!</definedName>
    <definedName name="_CGR36" localSheetId="9">'[1]SA1_起業計画案(新)1'!#REF!</definedName>
    <definedName name="_CGR36" localSheetId="11">'[1]SA1_起業計画案(新)1'!#REF!</definedName>
    <definedName name="_CGR36" localSheetId="6">'[1]SA1_起業計画案(新)1'!#REF!</definedName>
    <definedName name="_CGR36" localSheetId="7">'[1]SA1_起業計画案(新)1'!#REF!</definedName>
    <definedName name="_CGR36">'[1]SA1_起業計画案(新)1'!#REF!</definedName>
    <definedName name="_CGR4" localSheetId="8">'[1]SA1_起業計画案(新)1'!#REF!</definedName>
    <definedName name="_CGR4" localSheetId="10">'[1]SA1_起業計画案(新)1'!#REF!</definedName>
    <definedName name="_CGR4" localSheetId="9">'[1]SA1_起業計画案(新)1'!#REF!</definedName>
    <definedName name="_CGR4" localSheetId="11">'[1]SA1_起業計画案(新)1'!#REF!</definedName>
    <definedName name="_CGR4" localSheetId="6">'[1]SA1_起業計画案(新)1'!#REF!</definedName>
    <definedName name="_CGR4" localSheetId="7">'[1]SA1_起業計画案(新)1'!#REF!</definedName>
    <definedName name="_CGR4">'[1]SA1_起業計画案(新)1'!#REF!</definedName>
    <definedName name="_CGR42" localSheetId="8">'[1]SA1_起業計画案(新)1'!#REF!</definedName>
    <definedName name="_CGR42" localSheetId="10">'[1]SA1_起業計画案(新)1'!#REF!</definedName>
    <definedName name="_CGR42" localSheetId="9">'[1]SA1_起業計画案(新)1'!#REF!</definedName>
    <definedName name="_CGR42" localSheetId="11">'[1]SA1_起業計画案(新)1'!#REF!</definedName>
    <definedName name="_CGR42" localSheetId="6">'[1]SA1_起業計画案(新)1'!#REF!</definedName>
    <definedName name="_CGR42" localSheetId="7">'[1]SA1_起業計画案(新)1'!#REF!</definedName>
    <definedName name="_CGR42">'[1]SA1_起業計画案(新)1'!#REF!</definedName>
    <definedName name="_EVR10" localSheetId="8">'[1]SA1_起業計画案(新)1'!#REF!</definedName>
    <definedName name="_EVR10" localSheetId="10">'[1]SA1_起業計画案(新)1'!#REF!</definedName>
    <definedName name="_EVR10" localSheetId="9">'[1]SA1_起業計画案(新)1'!#REF!</definedName>
    <definedName name="_EVR10" localSheetId="11">'[1]SA1_起業計画案(新)1'!#REF!</definedName>
    <definedName name="_EVR10" localSheetId="6">'[1]SA1_起業計画案(新)1'!#REF!</definedName>
    <definedName name="_EVR10" localSheetId="7">'[1]SA1_起業計画案(新)1'!#REF!</definedName>
    <definedName name="_EVR10">'[1]SA1_起業計画案(新)1'!#REF!</definedName>
    <definedName name="_EVR14" localSheetId="8">'[1]SA1_起業計画案(新)1'!#REF!</definedName>
    <definedName name="_EVR14" localSheetId="10">'[1]SA1_起業計画案(新)1'!#REF!</definedName>
    <definedName name="_EVR14" localSheetId="9">'[1]SA1_起業計画案(新)1'!#REF!</definedName>
    <definedName name="_EVR14" localSheetId="11">'[1]SA1_起業計画案(新)1'!#REF!</definedName>
    <definedName name="_EVR14" localSheetId="6">'[1]SA1_起業計画案(新)1'!#REF!</definedName>
    <definedName name="_EVR14" localSheetId="7">'[1]SA1_起業計画案(新)1'!#REF!</definedName>
    <definedName name="_EVR14">'[1]SA1_起業計画案(新)1'!#REF!</definedName>
    <definedName name="_EVR20" localSheetId="8">'[1]SA1_起業計画案(新)1'!#REF!</definedName>
    <definedName name="_EVR20" localSheetId="10">'[1]SA1_起業計画案(新)1'!#REF!</definedName>
    <definedName name="_EVR20" localSheetId="9">'[1]SA1_起業計画案(新)1'!#REF!</definedName>
    <definedName name="_EVR20" localSheetId="11">'[1]SA1_起業計画案(新)1'!#REF!</definedName>
    <definedName name="_EVR20" localSheetId="6">'[1]SA1_起業計画案(新)1'!#REF!</definedName>
    <definedName name="_EVR20" localSheetId="7">'[1]SA1_起業計画案(新)1'!#REF!</definedName>
    <definedName name="_EVR20">'[1]SA1_起業計画案(新)1'!#REF!</definedName>
    <definedName name="_EVR25" localSheetId="8">'[1]SA1_起業計画案(新)1'!#REF!</definedName>
    <definedName name="_EVR25" localSheetId="10">'[1]SA1_起業計画案(新)1'!#REF!</definedName>
    <definedName name="_EVR25" localSheetId="9">'[1]SA1_起業計画案(新)1'!#REF!</definedName>
    <definedName name="_EVR25" localSheetId="11">'[1]SA1_起業計画案(新)1'!#REF!</definedName>
    <definedName name="_EVR25" localSheetId="6">'[1]SA1_起業計画案(新)1'!#REF!</definedName>
    <definedName name="_EVR25" localSheetId="7">'[1]SA1_起業計画案(新)1'!#REF!</definedName>
    <definedName name="_EVR25">'[1]SA1_起業計画案(新)1'!#REF!</definedName>
    <definedName name="_EVR30" localSheetId="8">'[1]SA1_起業計画案(新)1'!#REF!</definedName>
    <definedName name="_EVR30" localSheetId="10">'[1]SA1_起業計画案(新)1'!#REF!</definedName>
    <definedName name="_EVR30" localSheetId="9">'[1]SA1_起業計画案(新)1'!#REF!</definedName>
    <definedName name="_EVR30" localSheetId="11">'[1]SA1_起業計画案(新)1'!#REF!</definedName>
    <definedName name="_EVR30" localSheetId="6">'[1]SA1_起業計画案(新)1'!#REF!</definedName>
    <definedName name="_EVR30" localSheetId="7">'[1]SA1_起業計画案(新)1'!#REF!</definedName>
    <definedName name="_EVR30">'[1]SA1_起業計画案(新)1'!#REF!</definedName>
    <definedName name="_EVR36" localSheetId="8">'[1]SA1_起業計画案(新)1'!#REF!</definedName>
    <definedName name="_EVR36" localSheetId="10">'[1]SA1_起業計画案(新)1'!#REF!</definedName>
    <definedName name="_EVR36" localSheetId="9">'[1]SA1_起業計画案(新)1'!#REF!</definedName>
    <definedName name="_EVR36" localSheetId="11">'[1]SA1_起業計画案(新)1'!#REF!</definedName>
    <definedName name="_EVR36" localSheetId="6">'[1]SA1_起業計画案(新)1'!#REF!</definedName>
    <definedName name="_EVR36" localSheetId="7">'[1]SA1_起業計画案(新)1'!#REF!</definedName>
    <definedName name="_EVR36">'[1]SA1_起業計画案(新)1'!#REF!</definedName>
    <definedName name="_EVR4" localSheetId="8">'[1]SA1_起業計画案(新)1'!#REF!</definedName>
    <definedName name="_EVR4" localSheetId="10">'[1]SA1_起業計画案(新)1'!#REF!</definedName>
    <definedName name="_EVR4" localSheetId="9">'[1]SA1_起業計画案(新)1'!#REF!</definedName>
    <definedName name="_EVR4" localSheetId="11">'[1]SA1_起業計画案(新)1'!#REF!</definedName>
    <definedName name="_EVR4" localSheetId="6">'[1]SA1_起業計画案(新)1'!#REF!</definedName>
    <definedName name="_EVR4" localSheetId="7">'[1]SA1_起業計画案(新)1'!#REF!</definedName>
    <definedName name="_EVR4">'[1]SA1_起業計画案(新)1'!#REF!</definedName>
    <definedName name="_EVR42" localSheetId="8">'[1]SA1_起業計画案(新)1'!#REF!</definedName>
    <definedName name="_EVR42" localSheetId="10">'[1]SA1_起業計画案(新)1'!#REF!</definedName>
    <definedName name="_EVR42" localSheetId="9">'[1]SA1_起業計画案(新)1'!#REF!</definedName>
    <definedName name="_EVR42" localSheetId="11">'[1]SA1_起業計画案(新)1'!#REF!</definedName>
    <definedName name="_EVR42" localSheetId="6">'[1]SA1_起業計画案(新)1'!#REF!</definedName>
    <definedName name="_EVR42" localSheetId="7">'[1]SA1_起業計画案(新)1'!#REF!</definedName>
    <definedName name="_EVR42">'[1]SA1_起業計画案(新)1'!#REF!</definedName>
    <definedName name="_xlnm._FilterDatabase" localSheetId="1" hidden="1">'(一)人員與工廠基本資料'!$A$1:$C$31</definedName>
    <definedName name="_xlnm._FilterDatabase" localSheetId="10" hidden="1">'(九). 廢氣洗滌塔規格及操作現況'!$A$1:$C$29</definedName>
    <definedName name="_xlnm._FilterDatabase" localSheetId="9" hidden="1">'(八). 冰水主機冷卻水系統規格及運行現況'!$A$1:$C$31</definedName>
    <definedName name="_FUR10" localSheetId="8">'[1]SA1_起業計画案(新)1'!#REF!</definedName>
    <definedName name="_FUR10" localSheetId="10">'[1]SA1_起業計画案(新)1'!#REF!</definedName>
    <definedName name="_FUR10" localSheetId="9">'[1]SA1_起業計画案(新)1'!#REF!</definedName>
    <definedName name="_FUR10" localSheetId="11">'[1]SA1_起業計画案(新)1'!#REF!</definedName>
    <definedName name="_FUR10" localSheetId="6">'[1]SA1_起業計画案(新)1'!#REF!</definedName>
    <definedName name="_FUR10" localSheetId="7">'[1]SA1_起業計画案(新)1'!#REF!</definedName>
    <definedName name="_FUR10">'[1]SA1_起業計画案(新)1'!#REF!</definedName>
    <definedName name="_FUR14" localSheetId="8">'[1]SA1_起業計画案(新)1'!#REF!</definedName>
    <definedName name="_FUR14" localSheetId="10">'[1]SA1_起業計画案(新)1'!#REF!</definedName>
    <definedName name="_FUR14" localSheetId="9">'[1]SA1_起業計画案(新)1'!#REF!</definedName>
    <definedName name="_FUR14" localSheetId="11">'[1]SA1_起業計画案(新)1'!#REF!</definedName>
    <definedName name="_FUR14" localSheetId="6">'[1]SA1_起業計画案(新)1'!#REF!</definedName>
    <definedName name="_FUR14" localSheetId="7">'[1]SA1_起業計画案(新)1'!#REF!</definedName>
    <definedName name="_FUR14">'[1]SA1_起業計画案(新)1'!#REF!</definedName>
    <definedName name="_FUR20" localSheetId="8">'[1]SA1_起業計画案(新)1'!#REF!</definedName>
    <definedName name="_FUR20" localSheetId="10">'[1]SA1_起業計画案(新)1'!#REF!</definedName>
    <definedName name="_FUR20" localSheetId="9">'[1]SA1_起業計画案(新)1'!#REF!</definedName>
    <definedName name="_FUR20" localSheetId="11">'[1]SA1_起業計画案(新)1'!#REF!</definedName>
    <definedName name="_FUR20" localSheetId="6">'[1]SA1_起業計画案(新)1'!#REF!</definedName>
    <definedName name="_FUR20" localSheetId="7">'[1]SA1_起業計画案(新)1'!#REF!</definedName>
    <definedName name="_FUR20">'[1]SA1_起業計画案(新)1'!#REF!</definedName>
    <definedName name="_FUR25" localSheetId="8">'[1]SA1_起業計画案(新)1'!#REF!</definedName>
    <definedName name="_FUR25" localSheetId="10">'[1]SA1_起業計画案(新)1'!#REF!</definedName>
    <definedName name="_FUR25" localSheetId="9">'[1]SA1_起業計画案(新)1'!#REF!</definedName>
    <definedName name="_FUR25" localSheetId="11">'[1]SA1_起業計画案(新)1'!#REF!</definedName>
    <definedName name="_FUR25" localSheetId="6">'[1]SA1_起業計画案(新)1'!#REF!</definedName>
    <definedName name="_FUR25" localSheetId="7">'[1]SA1_起業計画案(新)1'!#REF!</definedName>
    <definedName name="_FUR25">'[1]SA1_起業計画案(新)1'!#REF!</definedName>
    <definedName name="_FUR30" localSheetId="8">'[1]SA1_起業計画案(新)1'!#REF!</definedName>
    <definedName name="_FUR30" localSheetId="10">'[1]SA1_起業計画案(新)1'!#REF!</definedName>
    <definedName name="_FUR30" localSheetId="9">'[1]SA1_起業計画案(新)1'!#REF!</definedName>
    <definedName name="_FUR30" localSheetId="11">'[1]SA1_起業計画案(新)1'!#REF!</definedName>
    <definedName name="_FUR30" localSheetId="6">'[1]SA1_起業計画案(新)1'!#REF!</definedName>
    <definedName name="_FUR30" localSheetId="7">'[1]SA1_起業計画案(新)1'!#REF!</definedName>
    <definedName name="_FUR30">'[1]SA1_起業計画案(新)1'!#REF!</definedName>
    <definedName name="_FUR36" localSheetId="8">'[1]SA1_起業計画案(新)1'!#REF!</definedName>
    <definedName name="_FUR36" localSheetId="10">'[1]SA1_起業計画案(新)1'!#REF!</definedName>
    <definedName name="_FUR36" localSheetId="9">'[1]SA1_起業計画案(新)1'!#REF!</definedName>
    <definedName name="_FUR36" localSheetId="11">'[1]SA1_起業計画案(新)1'!#REF!</definedName>
    <definedName name="_FUR36" localSheetId="6">'[1]SA1_起業計画案(新)1'!#REF!</definedName>
    <definedName name="_FUR36" localSheetId="7">'[1]SA1_起業計画案(新)1'!#REF!</definedName>
    <definedName name="_FUR36">'[1]SA1_起業計画案(新)1'!#REF!</definedName>
    <definedName name="_FUR4" localSheetId="8">'[1]SA1_起業計画案(新)1'!#REF!</definedName>
    <definedName name="_FUR4" localSheetId="10">'[1]SA1_起業計画案(新)1'!#REF!</definedName>
    <definedName name="_FUR4" localSheetId="9">'[1]SA1_起業計画案(新)1'!#REF!</definedName>
    <definedName name="_FUR4" localSheetId="11">'[1]SA1_起業計画案(新)1'!#REF!</definedName>
    <definedName name="_FUR4" localSheetId="6">'[1]SA1_起業計画案(新)1'!#REF!</definedName>
    <definedName name="_FUR4" localSheetId="7">'[1]SA1_起業計画案(新)1'!#REF!</definedName>
    <definedName name="_FUR4">'[1]SA1_起業計画案(新)1'!#REF!</definedName>
    <definedName name="_FUR42" localSheetId="8">'[1]SA1_起業計画案(新)1'!#REF!</definedName>
    <definedName name="_FUR42" localSheetId="10">'[1]SA1_起業計画案(新)1'!#REF!</definedName>
    <definedName name="_FUR42" localSheetId="9">'[1]SA1_起業計画案(新)1'!#REF!</definedName>
    <definedName name="_FUR42" localSheetId="11">'[1]SA1_起業計画案(新)1'!#REF!</definedName>
    <definedName name="_FUR42" localSheetId="6">'[1]SA1_起業計画案(新)1'!#REF!</definedName>
    <definedName name="_FUR42" localSheetId="7">'[1]SA1_起業計画案(新)1'!#REF!</definedName>
    <definedName name="_FUR42">'[1]SA1_起業計画案(新)1'!#REF!</definedName>
    <definedName name="_LR10" localSheetId="8">'[1]SA1_起業計画案(新)1'!#REF!</definedName>
    <definedName name="_LR10" localSheetId="10">'[1]SA1_起業計画案(新)1'!#REF!</definedName>
    <definedName name="_LR10" localSheetId="9">'[1]SA1_起業計画案(新)1'!#REF!</definedName>
    <definedName name="_LR10" localSheetId="11">'[1]SA1_起業計画案(新)1'!#REF!</definedName>
    <definedName name="_LR10" localSheetId="6">'[1]SA1_起業計画案(新)1'!#REF!</definedName>
    <definedName name="_LR10" localSheetId="7">'[1]SA1_起業計画案(新)1'!#REF!</definedName>
    <definedName name="_LR10">'[1]SA1_起業計画案(新)1'!#REF!</definedName>
    <definedName name="_LR14" localSheetId="8">'[1]SA1_起業計画案(新)1'!#REF!</definedName>
    <definedName name="_LR14" localSheetId="10">'[1]SA1_起業計画案(新)1'!#REF!</definedName>
    <definedName name="_LR14" localSheetId="9">'[1]SA1_起業計画案(新)1'!#REF!</definedName>
    <definedName name="_LR14" localSheetId="11">'[1]SA1_起業計画案(新)1'!#REF!</definedName>
    <definedName name="_LR14" localSheetId="6">'[1]SA1_起業計画案(新)1'!#REF!</definedName>
    <definedName name="_LR14" localSheetId="7">'[1]SA1_起業計画案(新)1'!#REF!</definedName>
    <definedName name="_LR14">'[1]SA1_起業計画案(新)1'!#REF!</definedName>
    <definedName name="_LR20" localSheetId="8">'[1]SA1_起業計画案(新)1'!#REF!</definedName>
    <definedName name="_LR20" localSheetId="10">'[1]SA1_起業計画案(新)1'!#REF!</definedName>
    <definedName name="_LR20" localSheetId="9">'[1]SA1_起業計画案(新)1'!#REF!</definedName>
    <definedName name="_LR20" localSheetId="11">'[1]SA1_起業計画案(新)1'!#REF!</definedName>
    <definedName name="_LR20" localSheetId="6">'[1]SA1_起業計画案(新)1'!#REF!</definedName>
    <definedName name="_LR20" localSheetId="7">'[1]SA1_起業計画案(新)1'!#REF!</definedName>
    <definedName name="_LR20">'[1]SA1_起業計画案(新)1'!#REF!</definedName>
    <definedName name="_LR25" localSheetId="8">'[1]SA1_起業計画案(新)1'!#REF!</definedName>
    <definedName name="_LR25" localSheetId="10">'[1]SA1_起業計画案(新)1'!#REF!</definedName>
    <definedName name="_LR25" localSheetId="9">'[1]SA1_起業計画案(新)1'!#REF!</definedName>
    <definedName name="_LR25" localSheetId="11">'[1]SA1_起業計画案(新)1'!#REF!</definedName>
    <definedName name="_LR25" localSheetId="6">'[1]SA1_起業計画案(新)1'!#REF!</definedName>
    <definedName name="_LR25" localSheetId="7">'[1]SA1_起業計画案(新)1'!#REF!</definedName>
    <definedName name="_LR25">'[1]SA1_起業計画案(新)1'!#REF!</definedName>
    <definedName name="_LR30" localSheetId="8">'[1]SA1_起業計画案(新)1'!#REF!</definedName>
    <definedName name="_LR30" localSheetId="10">'[1]SA1_起業計画案(新)1'!#REF!</definedName>
    <definedName name="_LR30" localSheetId="9">'[1]SA1_起業計画案(新)1'!#REF!</definedName>
    <definedName name="_LR30" localSheetId="11">'[1]SA1_起業計画案(新)1'!#REF!</definedName>
    <definedName name="_LR30" localSheetId="6">'[1]SA1_起業計画案(新)1'!#REF!</definedName>
    <definedName name="_LR30" localSheetId="7">'[1]SA1_起業計画案(新)1'!#REF!</definedName>
    <definedName name="_LR30">'[1]SA1_起業計画案(新)1'!#REF!</definedName>
    <definedName name="_LR36" localSheetId="8">'[1]SA1_起業計画案(新)1'!#REF!</definedName>
    <definedName name="_LR36" localSheetId="10">'[1]SA1_起業計画案(新)1'!#REF!</definedName>
    <definedName name="_LR36" localSheetId="9">'[1]SA1_起業計画案(新)1'!#REF!</definedName>
    <definedName name="_LR36" localSheetId="11">'[1]SA1_起業計画案(新)1'!#REF!</definedName>
    <definedName name="_LR36" localSheetId="6">'[1]SA1_起業計画案(新)1'!#REF!</definedName>
    <definedName name="_LR36" localSheetId="7">'[1]SA1_起業計画案(新)1'!#REF!</definedName>
    <definedName name="_LR36">'[1]SA1_起業計画案(新)1'!#REF!</definedName>
    <definedName name="_LR4" localSheetId="8">'[1]SA1_起業計画案(新)1'!#REF!</definedName>
    <definedName name="_LR4" localSheetId="10">'[1]SA1_起業計画案(新)1'!#REF!</definedName>
    <definedName name="_LR4" localSheetId="9">'[1]SA1_起業計画案(新)1'!#REF!</definedName>
    <definedName name="_LR4" localSheetId="11">'[1]SA1_起業計画案(新)1'!#REF!</definedName>
    <definedName name="_LR4" localSheetId="6">'[1]SA1_起業計画案(新)1'!#REF!</definedName>
    <definedName name="_LR4" localSheetId="7">'[1]SA1_起業計画案(新)1'!#REF!</definedName>
    <definedName name="_LR4">'[1]SA1_起業計画案(新)1'!#REF!</definedName>
    <definedName name="_LR42" localSheetId="8">'[1]SA1_起業計画案(新)1'!#REF!</definedName>
    <definedName name="_LR42" localSheetId="10">'[1]SA1_起業計画案(新)1'!#REF!</definedName>
    <definedName name="_LR42" localSheetId="9">'[1]SA1_起業計画案(新)1'!#REF!</definedName>
    <definedName name="_LR42" localSheetId="11">'[1]SA1_起業計画案(新)1'!#REF!</definedName>
    <definedName name="_LR42" localSheetId="6">'[1]SA1_起業計画案(新)1'!#REF!</definedName>
    <definedName name="_LR42" localSheetId="7">'[1]SA1_起業計画案(新)1'!#REF!</definedName>
    <definedName name="_LR42">'[1]SA1_起業計画案(新)1'!#REF!</definedName>
    <definedName name="_OT10" localSheetId="8">'[1]SA1_起業計画案(新)1'!#REF!</definedName>
    <definedName name="_OT10" localSheetId="10">'[1]SA1_起業計画案(新)1'!#REF!</definedName>
    <definedName name="_OT10" localSheetId="9">'[1]SA1_起業計画案(新)1'!#REF!</definedName>
    <definedName name="_OT10" localSheetId="11">'[1]SA1_起業計画案(新)1'!#REF!</definedName>
    <definedName name="_OT10" localSheetId="6">'[1]SA1_起業計画案(新)1'!#REF!</definedName>
    <definedName name="_OT10" localSheetId="7">'[1]SA1_起業計画案(新)1'!#REF!</definedName>
    <definedName name="_OT10">'[1]SA1_起業計画案(新)1'!#REF!</definedName>
    <definedName name="_OT14" localSheetId="8">'[1]SA1_起業計画案(新)1'!#REF!</definedName>
    <definedName name="_OT14" localSheetId="10">'[1]SA1_起業計画案(新)1'!#REF!</definedName>
    <definedName name="_OT14" localSheetId="9">'[1]SA1_起業計画案(新)1'!#REF!</definedName>
    <definedName name="_OT14" localSheetId="11">'[1]SA1_起業計画案(新)1'!#REF!</definedName>
    <definedName name="_OT14" localSheetId="6">'[1]SA1_起業計画案(新)1'!#REF!</definedName>
    <definedName name="_OT14" localSheetId="7">'[1]SA1_起業計画案(新)1'!#REF!</definedName>
    <definedName name="_OT14">'[1]SA1_起業計画案(新)1'!#REF!</definedName>
    <definedName name="_OT2" localSheetId="8">'[1]SA1_起業計画案(新)1'!#REF!</definedName>
    <definedName name="_OT2" localSheetId="10">'[1]SA1_起業計画案(新)1'!#REF!</definedName>
    <definedName name="_OT2" localSheetId="9">'[1]SA1_起業計画案(新)1'!#REF!</definedName>
    <definedName name="_OT2" localSheetId="11">'[1]SA1_起業計画案(新)1'!#REF!</definedName>
    <definedName name="_OT2" localSheetId="6">'[1]SA1_起業計画案(新)1'!#REF!</definedName>
    <definedName name="_OT2" localSheetId="7">'[1]SA1_起業計画案(新)1'!#REF!</definedName>
    <definedName name="_OT2">'[1]SA1_起業計画案(新)1'!#REF!</definedName>
    <definedName name="_OT20" localSheetId="8">'[1]SA1_起業計画案(新)1'!#REF!</definedName>
    <definedName name="_OT20" localSheetId="10">'[1]SA1_起業計画案(新)1'!#REF!</definedName>
    <definedName name="_OT20" localSheetId="9">'[1]SA1_起業計画案(新)1'!#REF!</definedName>
    <definedName name="_OT20" localSheetId="11">'[1]SA1_起業計画案(新)1'!#REF!</definedName>
    <definedName name="_OT20" localSheetId="6">'[1]SA1_起業計画案(新)1'!#REF!</definedName>
    <definedName name="_OT20" localSheetId="7">'[1]SA1_起業計画案(新)1'!#REF!</definedName>
    <definedName name="_OT20">'[1]SA1_起業計画案(新)1'!#REF!</definedName>
    <definedName name="_OT25" localSheetId="8">'[1]SA1_起業計画案(新)1'!#REF!</definedName>
    <definedName name="_OT25" localSheetId="10">'[1]SA1_起業計画案(新)1'!#REF!</definedName>
    <definedName name="_OT25" localSheetId="9">'[1]SA1_起業計画案(新)1'!#REF!</definedName>
    <definedName name="_OT25" localSheetId="11">'[1]SA1_起業計画案(新)1'!#REF!</definedName>
    <definedName name="_OT25" localSheetId="6">'[1]SA1_起業計画案(新)1'!#REF!</definedName>
    <definedName name="_OT25" localSheetId="7">'[1]SA1_起業計画案(新)1'!#REF!</definedName>
    <definedName name="_OT25">'[1]SA1_起業計画案(新)1'!#REF!</definedName>
    <definedName name="_OT30" localSheetId="8">'[1]SA1_起業計画案(新)1'!#REF!</definedName>
    <definedName name="_OT30" localSheetId="10">'[1]SA1_起業計画案(新)1'!#REF!</definedName>
    <definedName name="_OT30" localSheetId="9">'[1]SA1_起業計画案(新)1'!#REF!</definedName>
    <definedName name="_OT30" localSheetId="11">'[1]SA1_起業計画案(新)1'!#REF!</definedName>
    <definedName name="_OT30" localSheetId="6">'[1]SA1_起業計画案(新)1'!#REF!</definedName>
    <definedName name="_OT30" localSheetId="7">'[1]SA1_起業計画案(新)1'!#REF!</definedName>
    <definedName name="_OT30">'[1]SA1_起業計画案(新)1'!#REF!</definedName>
    <definedName name="_OT36" localSheetId="8">'[1]SA1_起業計画案(新)1'!#REF!</definedName>
    <definedName name="_OT36" localSheetId="10">'[1]SA1_起業計画案(新)1'!#REF!</definedName>
    <definedName name="_OT36" localSheetId="9">'[1]SA1_起業計画案(新)1'!#REF!</definedName>
    <definedName name="_OT36" localSheetId="11">'[1]SA1_起業計画案(新)1'!#REF!</definedName>
    <definedName name="_OT36" localSheetId="6">'[1]SA1_起業計画案(新)1'!#REF!</definedName>
    <definedName name="_OT36" localSheetId="7">'[1]SA1_起業計画案(新)1'!#REF!</definedName>
    <definedName name="_OT36">'[1]SA1_起業計画案(新)1'!#REF!</definedName>
    <definedName name="_OT4" localSheetId="8">'[1]SA1_起業計画案(新)1'!#REF!</definedName>
    <definedName name="_OT4" localSheetId="10">'[1]SA1_起業計画案(新)1'!#REF!</definedName>
    <definedName name="_OT4" localSheetId="9">'[1]SA1_起業計画案(新)1'!#REF!</definedName>
    <definedName name="_OT4" localSheetId="11">'[1]SA1_起業計画案(新)1'!#REF!</definedName>
    <definedName name="_OT4" localSheetId="6">'[1]SA1_起業計画案(新)1'!#REF!</definedName>
    <definedName name="_OT4" localSheetId="7">'[1]SA1_起業計画案(新)1'!#REF!</definedName>
    <definedName name="_OT4">'[1]SA1_起業計画案(新)1'!#REF!</definedName>
    <definedName name="_OT42" localSheetId="8">'[1]SA1_起業計画案(新)1'!#REF!</definedName>
    <definedName name="_OT42" localSheetId="10">'[1]SA1_起業計画案(新)1'!#REF!</definedName>
    <definedName name="_OT42" localSheetId="9">'[1]SA1_起業計画案(新)1'!#REF!</definedName>
    <definedName name="_OT42" localSheetId="11">'[1]SA1_起業計画案(新)1'!#REF!</definedName>
    <definedName name="_OT42" localSheetId="6">'[1]SA1_起業計画案(新)1'!#REF!</definedName>
    <definedName name="_OT42" localSheetId="7">'[1]SA1_起業計画案(新)1'!#REF!</definedName>
    <definedName name="_OT42">'[1]SA1_起業計画案(新)1'!#REF!</definedName>
    <definedName name="_OT5" localSheetId="8">'[1]SA1_起業計画案(新)1'!#REF!</definedName>
    <definedName name="_OT5" localSheetId="10">'[1]SA1_起業計画案(新)1'!#REF!</definedName>
    <definedName name="_OT5" localSheetId="9">'[1]SA1_起業計画案(新)1'!#REF!</definedName>
    <definedName name="_OT5" localSheetId="11">'[1]SA1_起業計画案(新)1'!#REF!</definedName>
    <definedName name="_OT5" localSheetId="6">'[1]SA1_起業計画案(新)1'!#REF!</definedName>
    <definedName name="_OT5" localSheetId="7">'[1]SA1_起業計画案(新)1'!#REF!</definedName>
    <definedName name="_OT5">'[1]SA1_起業計画案(新)1'!#REF!</definedName>
    <definedName name="_OT6" localSheetId="8">'[1]SA1_起業計画案(新)1'!#REF!</definedName>
    <definedName name="_OT6" localSheetId="10">'[1]SA1_起業計画案(新)1'!#REF!</definedName>
    <definedName name="_OT6" localSheetId="9">'[1]SA1_起業計画案(新)1'!#REF!</definedName>
    <definedName name="_OT6" localSheetId="11">'[1]SA1_起業計画案(新)1'!#REF!</definedName>
    <definedName name="_OT6" localSheetId="6">'[1]SA1_起業計画案(新)1'!#REF!</definedName>
    <definedName name="_OT6" localSheetId="7">'[1]SA1_起業計画案(新)1'!#REF!</definedName>
    <definedName name="_OT6">'[1]SA1_起業計画案(新)1'!#REF!</definedName>
    <definedName name="_OT8" localSheetId="8">'[1]SA1_起業計画案(新)1'!#REF!</definedName>
    <definedName name="_OT8" localSheetId="10">'[1]SA1_起業計画案(新)1'!#REF!</definedName>
    <definedName name="_OT8" localSheetId="9">'[1]SA1_起業計画案(新)1'!#REF!</definedName>
    <definedName name="_OT8" localSheetId="11">'[1]SA1_起業計画案(新)1'!#REF!</definedName>
    <definedName name="_OT8" localSheetId="6">'[1]SA1_起業計画案(新)1'!#REF!</definedName>
    <definedName name="_OT8" localSheetId="7">'[1]SA1_起業計画案(新)1'!#REF!</definedName>
    <definedName name="_OT8">'[1]SA1_起業計画案(新)1'!#REF!</definedName>
    <definedName name="_OTR10" localSheetId="8">'[1]SA1_起業計画案(新)1'!#REF!</definedName>
    <definedName name="_OTR10" localSheetId="10">'[1]SA1_起業計画案(新)1'!#REF!</definedName>
    <definedName name="_OTR10" localSheetId="9">'[1]SA1_起業計画案(新)1'!#REF!</definedName>
    <definedName name="_OTR10" localSheetId="11">'[1]SA1_起業計画案(新)1'!#REF!</definedName>
    <definedName name="_OTR10" localSheetId="6">'[1]SA1_起業計画案(新)1'!#REF!</definedName>
    <definedName name="_OTR10" localSheetId="7">'[1]SA1_起業計画案(新)1'!#REF!</definedName>
    <definedName name="_OTR10">'[1]SA1_起業計画案(新)1'!#REF!</definedName>
    <definedName name="_OTR14" localSheetId="8">'[1]SA1_起業計画案(新)1'!#REF!</definedName>
    <definedName name="_OTR14" localSheetId="10">'[1]SA1_起業計画案(新)1'!#REF!</definedName>
    <definedName name="_OTR14" localSheetId="9">'[1]SA1_起業計画案(新)1'!#REF!</definedName>
    <definedName name="_OTR14" localSheetId="11">'[1]SA1_起業計画案(新)1'!#REF!</definedName>
    <definedName name="_OTR14" localSheetId="6">'[1]SA1_起業計画案(新)1'!#REF!</definedName>
    <definedName name="_OTR14" localSheetId="7">'[1]SA1_起業計画案(新)1'!#REF!</definedName>
    <definedName name="_OTR14">'[1]SA1_起業計画案(新)1'!#REF!</definedName>
    <definedName name="_OTR20" localSheetId="8">'[1]SA1_起業計画案(新)1'!#REF!</definedName>
    <definedName name="_OTR20" localSheetId="10">'[1]SA1_起業計画案(新)1'!#REF!</definedName>
    <definedName name="_OTR20" localSheetId="9">'[1]SA1_起業計画案(新)1'!#REF!</definedName>
    <definedName name="_OTR20" localSheetId="11">'[1]SA1_起業計画案(新)1'!#REF!</definedName>
    <definedName name="_OTR20" localSheetId="6">'[1]SA1_起業計画案(新)1'!#REF!</definedName>
    <definedName name="_OTR20" localSheetId="7">'[1]SA1_起業計画案(新)1'!#REF!</definedName>
    <definedName name="_OTR20">'[1]SA1_起業計画案(新)1'!#REF!</definedName>
    <definedName name="_OTR25" localSheetId="8">'[1]SA1_起業計画案(新)1'!#REF!</definedName>
    <definedName name="_OTR25" localSheetId="10">'[1]SA1_起業計画案(新)1'!#REF!</definedName>
    <definedName name="_OTR25" localSheetId="9">'[1]SA1_起業計画案(新)1'!#REF!</definedName>
    <definedName name="_OTR25" localSheetId="11">'[1]SA1_起業計画案(新)1'!#REF!</definedName>
    <definedName name="_OTR25" localSheetId="6">'[1]SA1_起業計画案(新)1'!#REF!</definedName>
    <definedName name="_OTR25" localSheetId="7">'[1]SA1_起業計画案(新)1'!#REF!</definedName>
    <definedName name="_OTR25">'[1]SA1_起業計画案(新)1'!#REF!</definedName>
    <definedName name="_OTR30" localSheetId="8">'[1]SA1_起業計画案(新)1'!#REF!</definedName>
    <definedName name="_OTR30" localSheetId="10">'[1]SA1_起業計画案(新)1'!#REF!</definedName>
    <definedName name="_OTR30" localSheetId="9">'[1]SA1_起業計画案(新)1'!#REF!</definedName>
    <definedName name="_OTR30" localSheetId="11">'[1]SA1_起業計画案(新)1'!#REF!</definedName>
    <definedName name="_OTR30" localSheetId="6">'[1]SA1_起業計画案(新)1'!#REF!</definedName>
    <definedName name="_OTR30" localSheetId="7">'[1]SA1_起業計画案(新)1'!#REF!</definedName>
    <definedName name="_OTR30">'[1]SA1_起業計画案(新)1'!#REF!</definedName>
    <definedName name="_OTR36" localSheetId="8">'[1]SA1_起業計画案(新)1'!#REF!</definedName>
    <definedName name="_OTR36" localSheetId="10">'[1]SA1_起業計画案(新)1'!#REF!</definedName>
    <definedName name="_OTR36" localSheetId="9">'[1]SA1_起業計画案(新)1'!#REF!</definedName>
    <definedName name="_OTR36" localSheetId="11">'[1]SA1_起業計画案(新)1'!#REF!</definedName>
    <definedName name="_OTR36" localSheetId="6">'[1]SA1_起業計画案(新)1'!#REF!</definedName>
    <definedName name="_OTR36" localSheetId="7">'[1]SA1_起業計画案(新)1'!#REF!</definedName>
    <definedName name="_OTR36">'[1]SA1_起業計画案(新)1'!#REF!</definedName>
    <definedName name="_OTR4" localSheetId="8">'[1]SA1_起業計画案(新)1'!#REF!</definedName>
    <definedName name="_OTR4" localSheetId="10">'[1]SA1_起業計画案(新)1'!#REF!</definedName>
    <definedName name="_OTR4" localSheetId="9">'[1]SA1_起業計画案(新)1'!#REF!</definedName>
    <definedName name="_OTR4" localSheetId="11">'[1]SA1_起業計画案(新)1'!#REF!</definedName>
    <definedName name="_OTR4" localSheetId="6">'[1]SA1_起業計画案(新)1'!#REF!</definedName>
    <definedName name="_OTR4" localSheetId="7">'[1]SA1_起業計画案(新)1'!#REF!</definedName>
    <definedName name="_OTR4">'[1]SA1_起業計画案(新)1'!#REF!</definedName>
    <definedName name="_OTR42" localSheetId="8">'[1]SA1_起業計画案(新)1'!#REF!</definedName>
    <definedName name="_OTR42" localSheetId="10">'[1]SA1_起業計画案(新)1'!#REF!</definedName>
    <definedName name="_OTR42" localSheetId="9">'[1]SA1_起業計画案(新)1'!#REF!</definedName>
    <definedName name="_OTR42" localSheetId="11">'[1]SA1_起業計画案(新)1'!#REF!</definedName>
    <definedName name="_OTR42" localSheetId="6">'[1]SA1_起業計画案(新)1'!#REF!</definedName>
    <definedName name="_OTR42" localSheetId="7">'[1]SA1_起業計画案(新)1'!#REF!</definedName>
    <definedName name="_OTR42">'[1]SA1_起業計画案(新)1'!#REF!</definedName>
    <definedName name="_PP1" localSheetId="8">'[1]SA1_起業計画案(新)1'!#REF!</definedName>
    <definedName name="_PP1" localSheetId="10">'[1]SA1_起業計画案(新)1'!#REF!</definedName>
    <definedName name="_PP1" localSheetId="9">'[1]SA1_起業計画案(新)1'!#REF!</definedName>
    <definedName name="_PP1" localSheetId="11">'[1]SA1_起業計画案(新)1'!#REF!</definedName>
    <definedName name="_PP1" localSheetId="6">'[1]SA1_起業計画案(新)1'!#REF!</definedName>
    <definedName name="_PP1" localSheetId="7">'[1]SA1_起業計画案(新)1'!#REF!</definedName>
    <definedName name="_PP1">'[1]SA1_起業計画案(新)1'!#REF!</definedName>
    <definedName name="_PP11" localSheetId="8">'[1]SA1_起業計画案(新)1'!#REF!</definedName>
    <definedName name="_PP11" localSheetId="10">'[1]SA1_起業計画案(新)1'!#REF!</definedName>
    <definedName name="_PP11" localSheetId="9">'[1]SA1_起業計画案(新)1'!#REF!</definedName>
    <definedName name="_PP11" localSheetId="11">'[1]SA1_起業計画案(新)1'!#REF!</definedName>
    <definedName name="_PP11" localSheetId="6">'[1]SA1_起業計画案(新)1'!#REF!</definedName>
    <definedName name="_PP11" localSheetId="7">'[1]SA1_起業計画案(新)1'!#REF!</definedName>
    <definedName name="_PP11">'[1]SA1_起業計画案(新)1'!#REF!</definedName>
    <definedName name="_PP12" localSheetId="8">'[1]SA1_起業計画案(新)1'!#REF!</definedName>
    <definedName name="_PP12" localSheetId="10">'[1]SA1_起業計画案(新)1'!#REF!</definedName>
    <definedName name="_PP12" localSheetId="9">'[1]SA1_起業計画案(新)1'!#REF!</definedName>
    <definedName name="_PP12" localSheetId="11">'[1]SA1_起業計画案(新)1'!#REF!</definedName>
    <definedName name="_PP12" localSheetId="6">'[1]SA1_起業計画案(新)1'!#REF!</definedName>
    <definedName name="_PP12" localSheetId="7">'[1]SA1_起業計画案(新)1'!#REF!</definedName>
    <definedName name="_PP12">'[1]SA1_起業計画案(新)1'!#REF!</definedName>
    <definedName name="_PP13" localSheetId="8">'[1]SA1_起業計画案(新)1'!#REF!</definedName>
    <definedName name="_PP13" localSheetId="10">'[1]SA1_起業計画案(新)1'!#REF!</definedName>
    <definedName name="_PP13" localSheetId="9">'[1]SA1_起業計画案(新)1'!#REF!</definedName>
    <definedName name="_PP13" localSheetId="11">'[1]SA1_起業計画案(新)1'!#REF!</definedName>
    <definedName name="_PP13" localSheetId="6">'[1]SA1_起業計画案(新)1'!#REF!</definedName>
    <definedName name="_PP13" localSheetId="7">'[1]SA1_起業計画案(新)1'!#REF!</definedName>
    <definedName name="_PP13">'[1]SA1_起業計画案(新)1'!#REF!</definedName>
    <definedName name="_PP14" localSheetId="8">'[1]SA1_起業計画案(新)1'!#REF!</definedName>
    <definedName name="_PP14" localSheetId="10">'[1]SA1_起業計画案(新)1'!#REF!</definedName>
    <definedName name="_PP14" localSheetId="9">'[1]SA1_起業計画案(新)1'!#REF!</definedName>
    <definedName name="_PP14" localSheetId="11">'[1]SA1_起業計画案(新)1'!#REF!</definedName>
    <definedName name="_PP14" localSheetId="6">'[1]SA1_起業計画案(新)1'!#REF!</definedName>
    <definedName name="_PP14" localSheetId="7">'[1]SA1_起業計画案(新)1'!#REF!</definedName>
    <definedName name="_PP14">'[1]SA1_起業計画案(新)1'!#REF!</definedName>
    <definedName name="_PP2" localSheetId="8">'[1]SA1_起業計画案(新)1'!#REF!</definedName>
    <definedName name="_PP2" localSheetId="10">'[1]SA1_起業計画案(新)1'!#REF!</definedName>
    <definedName name="_PP2" localSheetId="9">'[1]SA1_起業計画案(新)1'!#REF!</definedName>
    <definedName name="_PP2" localSheetId="11">'[1]SA1_起業計画案(新)1'!#REF!</definedName>
    <definedName name="_PP2" localSheetId="6">'[1]SA1_起業計画案(新)1'!#REF!</definedName>
    <definedName name="_PP2" localSheetId="7">'[1]SA1_起業計画案(新)1'!#REF!</definedName>
    <definedName name="_PP2">'[1]SA1_起業計画案(新)1'!#REF!</definedName>
    <definedName name="_PP3" localSheetId="8">'[1]SA1_起業計画案(新)1'!#REF!</definedName>
    <definedName name="_PP3" localSheetId="10">'[1]SA1_起業計画案(新)1'!#REF!</definedName>
    <definedName name="_PP3" localSheetId="9">'[1]SA1_起業計画案(新)1'!#REF!</definedName>
    <definedName name="_PP3" localSheetId="11">'[1]SA1_起業計画案(新)1'!#REF!</definedName>
    <definedName name="_PP3" localSheetId="6">'[1]SA1_起業計画案(新)1'!#REF!</definedName>
    <definedName name="_PP3" localSheetId="7">'[1]SA1_起業計画案(新)1'!#REF!</definedName>
    <definedName name="_PP3">'[1]SA1_起業計画案(新)1'!#REF!</definedName>
    <definedName name="_PP4" localSheetId="8">'[1]SA1_起業計画案(新)1'!#REF!</definedName>
    <definedName name="_PP4" localSheetId="10">'[1]SA1_起業計画案(新)1'!#REF!</definedName>
    <definedName name="_PP4" localSheetId="9">'[1]SA1_起業計画案(新)1'!#REF!</definedName>
    <definedName name="_PP4" localSheetId="11">'[1]SA1_起業計画案(新)1'!#REF!</definedName>
    <definedName name="_PP4" localSheetId="6">'[1]SA1_起業計画案(新)1'!#REF!</definedName>
    <definedName name="_PP4" localSheetId="7">'[1]SA1_起業計画案(新)1'!#REF!</definedName>
    <definedName name="_PP4">'[1]SA1_起業計画案(新)1'!#REF!</definedName>
    <definedName name="_PP5" localSheetId="8">'[1]SA1_起業計画案(新)1'!#REF!</definedName>
    <definedName name="_PP5" localSheetId="10">'[1]SA1_起業計画案(新)1'!#REF!</definedName>
    <definedName name="_PP5" localSheetId="9">'[1]SA1_起業計画案(新)1'!#REF!</definedName>
    <definedName name="_PP5" localSheetId="11">'[1]SA1_起業計画案(新)1'!#REF!</definedName>
    <definedName name="_PP5" localSheetId="6">'[1]SA1_起業計画案(新)1'!#REF!</definedName>
    <definedName name="_PP5" localSheetId="7">'[1]SA1_起業計画案(新)1'!#REF!</definedName>
    <definedName name="_PP5">'[1]SA1_起業計画案(新)1'!#REF!</definedName>
    <definedName name="_PP6" localSheetId="8">'[1]SA1_起業計画案(新)1'!#REF!</definedName>
    <definedName name="_PP6" localSheetId="10">'[1]SA1_起業計画案(新)1'!#REF!</definedName>
    <definedName name="_PP6" localSheetId="9">'[1]SA1_起業計画案(新)1'!#REF!</definedName>
    <definedName name="_PP6" localSheetId="11">'[1]SA1_起業計画案(新)1'!#REF!</definedName>
    <definedName name="_PP6" localSheetId="6">'[1]SA1_起業計画案(新)1'!#REF!</definedName>
    <definedName name="_PP6" localSheetId="7">'[1]SA1_起業計画案(新)1'!#REF!</definedName>
    <definedName name="_PP6">'[1]SA1_起業計画案(新)1'!#REF!</definedName>
    <definedName name="_PP7" localSheetId="8">'[1]SA1_起業計画案(新)1'!#REF!</definedName>
    <definedName name="_PP7" localSheetId="10">'[1]SA1_起業計画案(新)1'!#REF!</definedName>
    <definedName name="_PP7" localSheetId="9">'[1]SA1_起業計画案(新)1'!#REF!</definedName>
    <definedName name="_PP7" localSheetId="11">'[1]SA1_起業計画案(新)1'!#REF!</definedName>
    <definedName name="_PP7" localSheetId="6">'[1]SA1_起業計画案(新)1'!#REF!</definedName>
    <definedName name="_PP7" localSheetId="7">'[1]SA1_起業計画案(新)1'!#REF!</definedName>
    <definedName name="_PP7">'[1]SA1_起業計画案(新)1'!#REF!</definedName>
    <definedName name="_PP8" localSheetId="8">'[1]SA1_起業計画案(新)1'!#REF!</definedName>
    <definedName name="_PP8" localSheetId="10">'[1]SA1_起業計画案(新)1'!#REF!</definedName>
    <definedName name="_PP8" localSheetId="9">'[1]SA1_起業計画案(新)1'!#REF!</definedName>
    <definedName name="_PP8" localSheetId="11">'[1]SA1_起業計画案(新)1'!#REF!</definedName>
    <definedName name="_PP8" localSheetId="6">'[1]SA1_起業計画案(新)1'!#REF!</definedName>
    <definedName name="_PP8" localSheetId="7">'[1]SA1_起業計画案(新)1'!#REF!</definedName>
    <definedName name="_PP8">'[1]SA1_起業計画案(新)1'!#REF!</definedName>
    <definedName name="_PR10" localSheetId="8">'[1]SA1_起業計画案(新)1'!#REF!</definedName>
    <definedName name="_PR10" localSheetId="10">'[1]SA1_起業計画案(新)1'!#REF!</definedName>
    <definedName name="_PR10" localSheetId="9">'[1]SA1_起業計画案(新)1'!#REF!</definedName>
    <definedName name="_PR10" localSheetId="11">'[1]SA1_起業計画案(新)1'!#REF!</definedName>
    <definedName name="_PR10" localSheetId="6">'[1]SA1_起業計画案(新)1'!#REF!</definedName>
    <definedName name="_PR10" localSheetId="7">'[1]SA1_起業計画案(新)1'!#REF!</definedName>
    <definedName name="_PR10">'[1]SA1_起業計画案(新)1'!#REF!</definedName>
    <definedName name="_PR14" localSheetId="8">'[1]SA1_起業計画案(新)1'!#REF!</definedName>
    <definedName name="_PR14" localSheetId="10">'[1]SA1_起業計画案(新)1'!#REF!</definedName>
    <definedName name="_PR14" localSheetId="9">'[1]SA1_起業計画案(新)1'!#REF!</definedName>
    <definedName name="_PR14" localSheetId="11">'[1]SA1_起業計画案(新)1'!#REF!</definedName>
    <definedName name="_PR14" localSheetId="6">'[1]SA1_起業計画案(新)1'!#REF!</definedName>
    <definedName name="_PR14" localSheetId="7">'[1]SA1_起業計画案(新)1'!#REF!</definedName>
    <definedName name="_PR14">'[1]SA1_起業計画案(新)1'!#REF!</definedName>
    <definedName name="_PR20" localSheetId="8">'[1]SA1_起業計画案(新)1'!#REF!</definedName>
    <definedName name="_PR20" localSheetId="10">'[1]SA1_起業計画案(新)1'!#REF!</definedName>
    <definedName name="_PR20" localSheetId="9">'[1]SA1_起業計画案(新)1'!#REF!</definedName>
    <definedName name="_PR20" localSheetId="11">'[1]SA1_起業計画案(新)1'!#REF!</definedName>
    <definedName name="_PR20" localSheetId="6">'[1]SA1_起業計画案(新)1'!#REF!</definedName>
    <definedName name="_PR20" localSheetId="7">'[1]SA1_起業計画案(新)1'!#REF!</definedName>
    <definedName name="_PR20">'[1]SA1_起業計画案(新)1'!#REF!</definedName>
    <definedName name="_PR25" localSheetId="8">'[1]SA1_起業計画案(新)1'!#REF!</definedName>
    <definedName name="_PR25" localSheetId="10">'[1]SA1_起業計画案(新)1'!#REF!</definedName>
    <definedName name="_PR25" localSheetId="9">'[1]SA1_起業計画案(新)1'!#REF!</definedName>
    <definedName name="_PR25" localSheetId="11">'[1]SA1_起業計画案(新)1'!#REF!</definedName>
    <definedName name="_PR25" localSheetId="6">'[1]SA1_起業計画案(新)1'!#REF!</definedName>
    <definedName name="_PR25" localSheetId="7">'[1]SA1_起業計画案(新)1'!#REF!</definedName>
    <definedName name="_PR25">'[1]SA1_起業計画案(新)1'!#REF!</definedName>
    <definedName name="_PR30" localSheetId="8">'[1]SA1_起業計画案(新)1'!#REF!</definedName>
    <definedName name="_PR30" localSheetId="10">'[1]SA1_起業計画案(新)1'!#REF!</definedName>
    <definedName name="_PR30" localSheetId="9">'[1]SA1_起業計画案(新)1'!#REF!</definedName>
    <definedName name="_PR30" localSheetId="11">'[1]SA1_起業計画案(新)1'!#REF!</definedName>
    <definedName name="_PR30" localSheetId="6">'[1]SA1_起業計画案(新)1'!#REF!</definedName>
    <definedName name="_PR30" localSheetId="7">'[1]SA1_起業計画案(新)1'!#REF!</definedName>
    <definedName name="_PR30">'[1]SA1_起業計画案(新)1'!#REF!</definedName>
    <definedName name="_PR36" localSheetId="8">'[1]SA1_起業計画案(新)1'!#REF!</definedName>
    <definedName name="_PR36" localSheetId="10">'[1]SA1_起業計画案(新)1'!#REF!</definedName>
    <definedName name="_PR36" localSheetId="9">'[1]SA1_起業計画案(新)1'!#REF!</definedName>
    <definedName name="_PR36" localSheetId="11">'[1]SA1_起業計画案(新)1'!#REF!</definedName>
    <definedName name="_PR36" localSheetId="6">'[1]SA1_起業計画案(新)1'!#REF!</definedName>
    <definedName name="_PR36" localSheetId="7">'[1]SA1_起業計画案(新)1'!#REF!</definedName>
    <definedName name="_PR36">'[1]SA1_起業計画案(新)1'!#REF!</definedName>
    <definedName name="_PR4" localSheetId="8">'[1]SA1_起業計画案(新)1'!#REF!</definedName>
    <definedName name="_PR4" localSheetId="10">'[1]SA1_起業計画案(新)1'!#REF!</definedName>
    <definedName name="_PR4" localSheetId="9">'[1]SA1_起業計画案(新)1'!#REF!</definedName>
    <definedName name="_PR4" localSheetId="11">'[1]SA1_起業計画案(新)1'!#REF!</definedName>
    <definedName name="_PR4" localSheetId="6">'[1]SA1_起業計画案(新)1'!#REF!</definedName>
    <definedName name="_PR4" localSheetId="7">'[1]SA1_起業計画案(新)1'!#REF!</definedName>
    <definedName name="_PR4">'[1]SA1_起業計画案(新)1'!#REF!</definedName>
    <definedName name="_PR42" localSheetId="8">'[1]SA1_起業計画案(新)1'!#REF!</definedName>
    <definedName name="_PR42" localSheetId="10">'[1]SA1_起業計画案(新)1'!#REF!</definedName>
    <definedName name="_PR42" localSheetId="9">'[1]SA1_起業計画案(新)1'!#REF!</definedName>
    <definedName name="_PR42" localSheetId="11">'[1]SA1_起業計画案(新)1'!#REF!</definedName>
    <definedName name="_PR42" localSheetId="6">'[1]SA1_起業計画案(新)1'!#REF!</definedName>
    <definedName name="_PR42" localSheetId="7">'[1]SA1_起業計画案(新)1'!#REF!</definedName>
    <definedName name="_PR42">'[1]SA1_起業計画案(新)1'!#REF!</definedName>
    <definedName name="_PX10" localSheetId="8">'[1]SA1_起業計画案(新)1'!#REF!</definedName>
    <definedName name="_PX10" localSheetId="10">'[1]SA1_起業計画案(新)1'!#REF!</definedName>
    <definedName name="_PX10" localSheetId="9">'[1]SA1_起業計画案(新)1'!#REF!</definedName>
    <definedName name="_PX10" localSheetId="11">'[1]SA1_起業計画案(新)1'!#REF!</definedName>
    <definedName name="_PX10" localSheetId="6">'[1]SA1_起業計画案(新)1'!#REF!</definedName>
    <definedName name="_PX10" localSheetId="7">'[1]SA1_起業計画案(新)1'!#REF!</definedName>
    <definedName name="_PX10">'[1]SA1_起業計画案(新)1'!#REF!</definedName>
    <definedName name="_PX14" localSheetId="8">'[1]SA1_起業計画案(新)1'!#REF!</definedName>
    <definedName name="_PX14" localSheetId="10">'[1]SA1_起業計画案(新)1'!#REF!</definedName>
    <definedName name="_PX14" localSheetId="9">'[1]SA1_起業計画案(新)1'!#REF!</definedName>
    <definedName name="_PX14" localSheetId="11">'[1]SA1_起業計画案(新)1'!#REF!</definedName>
    <definedName name="_PX14" localSheetId="6">'[1]SA1_起業計画案(新)1'!#REF!</definedName>
    <definedName name="_PX14" localSheetId="7">'[1]SA1_起業計画案(新)1'!#REF!</definedName>
    <definedName name="_PX14">'[1]SA1_起業計画案(新)1'!#REF!</definedName>
    <definedName name="_PX2" localSheetId="8">'[1]SA1_起業計画案(新)1'!#REF!</definedName>
    <definedName name="_PX2" localSheetId="10">'[1]SA1_起業計画案(新)1'!#REF!</definedName>
    <definedName name="_PX2" localSheetId="9">'[1]SA1_起業計画案(新)1'!#REF!</definedName>
    <definedName name="_PX2" localSheetId="11">'[1]SA1_起業計画案(新)1'!#REF!</definedName>
    <definedName name="_PX2" localSheetId="6">'[1]SA1_起業計画案(新)1'!#REF!</definedName>
    <definedName name="_PX2" localSheetId="7">'[1]SA1_起業計画案(新)1'!#REF!</definedName>
    <definedName name="_PX2">'[1]SA1_起業計画案(新)1'!#REF!</definedName>
    <definedName name="_PX20" localSheetId="8">!#REF!</definedName>
    <definedName name="_PX20" localSheetId="10">!#REF!</definedName>
    <definedName name="_PX20" localSheetId="9">!#REF!</definedName>
    <definedName name="_PX20" localSheetId="11">!#REF!</definedName>
    <definedName name="_PX20" localSheetId="6">!#REF!</definedName>
    <definedName name="_PX20" localSheetId="7">!#REF!</definedName>
    <definedName name="_PX20">!#REF!</definedName>
    <definedName name="_PX25" localSheetId="8">'[1]SA1_起業計画案(新)1'!#REF!</definedName>
    <definedName name="_PX25" localSheetId="10">'[1]SA1_起業計画案(新)1'!#REF!</definedName>
    <definedName name="_PX25" localSheetId="9">'[1]SA1_起業計画案(新)1'!#REF!</definedName>
    <definedName name="_PX25" localSheetId="11">'[1]SA1_起業計画案(新)1'!#REF!</definedName>
    <definedName name="_PX25" localSheetId="6">'[1]SA1_起業計画案(新)1'!#REF!</definedName>
    <definedName name="_PX25" localSheetId="7">'[1]SA1_起業計画案(新)1'!#REF!</definedName>
    <definedName name="_PX25">'[1]SA1_起業計画案(新)1'!#REF!</definedName>
    <definedName name="_PX30" localSheetId="8">'[1]SA1_起業計画案(新)1'!#REF!</definedName>
    <definedName name="_PX30" localSheetId="10">'[1]SA1_起業計画案(新)1'!#REF!</definedName>
    <definedName name="_PX30" localSheetId="9">'[1]SA1_起業計画案(新)1'!#REF!</definedName>
    <definedName name="_PX30" localSheetId="11">'[1]SA1_起業計画案(新)1'!#REF!</definedName>
    <definedName name="_PX30" localSheetId="6">'[1]SA1_起業計画案(新)1'!#REF!</definedName>
    <definedName name="_PX30" localSheetId="7">'[1]SA1_起業計画案(新)1'!#REF!</definedName>
    <definedName name="_PX30">'[1]SA1_起業計画案(新)1'!#REF!</definedName>
    <definedName name="_PX36" localSheetId="8">'[1]SA1_起業計画案(新)1'!#REF!</definedName>
    <definedName name="_PX36" localSheetId="10">'[1]SA1_起業計画案(新)1'!#REF!</definedName>
    <definedName name="_PX36" localSheetId="9">'[1]SA1_起業計画案(新)1'!#REF!</definedName>
    <definedName name="_PX36" localSheetId="11">'[1]SA1_起業計画案(新)1'!#REF!</definedName>
    <definedName name="_PX36" localSheetId="6">'[1]SA1_起業計画案(新)1'!#REF!</definedName>
    <definedName name="_PX36" localSheetId="7">'[1]SA1_起業計画案(新)1'!#REF!</definedName>
    <definedName name="_PX36">'[1]SA1_起業計画案(新)1'!#REF!</definedName>
    <definedName name="_PX4" localSheetId="8">'[1]SA1_起業計画案(新)1'!#REF!</definedName>
    <definedName name="_PX4" localSheetId="10">'[1]SA1_起業計画案(新)1'!#REF!</definedName>
    <definedName name="_PX4" localSheetId="9">'[1]SA1_起業計画案(新)1'!#REF!</definedName>
    <definedName name="_PX4" localSheetId="11">'[1]SA1_起業計画案(新)1'!#REF!</definedName>
    <definedName name="_PX4" localSheetId="6">'[1]SA1_起業計画案(新)1'!#REF!</definedName>
    <definedName name="_PX4" localSheetId="7">'[1]SA1_起業計画案(新)1'!#REF!</definedName>
    <definedName name="_PX4">'[1]SA1_起業計画案(新)1'!#REF!</definedName>
    <definedName name="_PX42" localSheetId="8">'[1]SA1_起業計画案(新)1'!#REF!</definedName>
    <definedName name="_PX42" localSheetId="10">'[1]SA1_起業計画案(新)1'!#REF!</definedName>
    <definedName name="_PX42" localSheetId="9">'[1]SA1_起業計画案(新)1'!#REF!</definedName>
    <definedName name="_PX42" localSheetId="11">'[1]SA1_起業計画案(新)1'!#REF!</definedName>
    <definedName name="_PX42" localSheetId="6">'[1]SA1_起業計画案(新)1'!#REF!</definedName>
    <definedName name="_PX42" localSheetId="7">'[1]SA1_起業計画案(新)1'!#REF!</definedName>
    <definedName name="_PX42">'[1]SA1_起業計画案(新)1'!#REF!</definedName>
    <definedName name="_PX5" localSheetId="8">'[1]SA1_起業計画案(新)1'!#REF!</definedName>
    <definedName name="_PX5" localSheetId="10">'[1]SA1_起業計画案(新)1'!#REF!</definedName>
    <definedName name="_PX5" localSheetId="9">'[1]SA1_起業計画案(新)1'!#REF!</definedName>
    <definedName name="_PX5" localSheetId="11">'[1]SA1_起業計画案(新)1'!#REF!</definedName>
    <definedName name="_PX5" localSheetId="6">'[1]SA1_起業計画案(新)1'!#REF!</definedName>
    <definedName name="_PX5" localSheetId="7">'[1]SA1_起業計画案(新)1'!#REF!</definedName>
    <definedName name="_PX5">'[1]SA1_起業計画案(新)1'!#REF!</definedName>
    <definedName name="_PX6" localSheetId="8">'[1]SA1_起業計画案(新)1'!#REF!</definedName>
    <definedName name="_PX6" localSheetId="10">'[1]SA1_起業計画案(新)1'!#REF!</definedName>
    <definedName name="_PX6" localSheetId="9">'[1]SA1_起業計画案(新)1'!#REF!</definedName>
    <definedName name="_PX6" localSheetId="11">'[1]SA1_起業計画案(新)1'!#REF!</definedName>
    <definedName name="_PX6" localSheetId="6">'[1]SA1_起業計画案(新)1'!#REF!</definedName>
    <definedName name="_PX6" localSheetId="7">'[1]SA1_起業計画案(新)1'!#REF!</definedName>
    <definedName name="_PX6">'[1]SA1_起業計画案(新)1'!#REF!</definedName>
    <definedName name="_PX8" localSheetId="8">'[1]SA1_起業計画案(新)1'!#REF!</definedName>
    <definedName name="_PX8" localSheetId="10">'[1]SA1_起業計画案(新)1'!#REF!</definedName>
    <definedName name="_PX8" localSheetId="9">'[1]SA1_起業計画案(新)1'!#REF!</definedName>
    <definedName name="_PX8" localSheetId="11">'[1]SA1_起業計画案(新)1'!#REF!</definedName>
    <definedName name="_PX8" localSheetId="6">'[1]SA1_起業計画案(新)1'!#REF!</definedName>
    <definedName name="_PX8" localSheetId="7">'[1]SA1_起業計画案(新)1'!#REF!</definedName>
    <definedName name="_PX8">'[1]SA1_起業計画案(新)1'!#REF!</definedName>
    <definedName name="_PXR10" localSheetId="8">'[1]SA1_起業計画案(新)1'!#REF!</definedName>
    <definedName name="_PXR10" localSheetId="10">'[1]SA1_起業計画案(新)1'!#REF!</definedName>
    <definedName name="_PXR10" localSheetId="9">'[1]SA1_起業計画案(新)1'!#REF!</definedName>
    <definedName name="_PXR10" localSheetId="11">'[1]SA1_起業計画案(新)1'!#REF!</definedName>
    <definedName name="_PXR10" localSheetId="6">'[1]SA1_起業計画案(新)1'!#REF!</definedName>
    <definedName name="_PXR10" localSheetId="7">'[1]SA1_起業計画案(新)1'!#REF!</definedName>
    <definedName name="_PXR10">'[1]SA1_起業計画案(新)1'!#REF!</definedName>
    <definedName name="_PXR14" localSheetId="8">'[1]SA1_起業計画案(新)1'!#REF!</definedName>
    <definedName name="_PXR14" localSheetId="10">'[1]SA1_起業計画案(新)1'!#REF!</definedName>
    <definedName name="_PXR14" localSheetId="9">'[1]SA1_起業計画案(新)1'!#REF!</definedName>
    <definedName name="_PXR14" localSheetId="11">'[1]SA1_起業計画案(新)1'!#REF!</definedName>
    <definedName name="_PXR14" localSheetId="6">'[1]SA1_起業計画案(新)1'!#REF!</definedName>
    <definedName name="_PXR14" localSheetId="7">'[1]SA1_起業計画案(新)1'!#REF!</definedName>
    <definedName name="_PXR14">'[1]SA1_起業計画案(新)1'!#REF!</definedName>
    <definedName name="_PXR20" localSheetId="8">'[1]SA1_起業計画案(新)1'!#REF!</definedName>
    <definedName name="_PXR20" localSheetId="10">'[1]SA1_起業計画案(新)1'!#REF!</definedName>
    <definedName name="_PXR20" localSheetId="9">'[1]SA1_起業計画案(新)1'!#REF!</definedName>
    <definedName name="_PXR20" localSheetId="11">'[1]SA1_起業計画案(新)1'!#REF!</definedName>
    <definedName name="_PXR20" localSheetId="6">'[1]SA1_起業計画案(新)1'!#REF!</definedName>
    <definedName name="_PXR20" localSheetId="7">'[1]SA1_起業計画案(新)1'!#REF!</definedName>
    <definedName name="_PXR20">'[1]SA1_起業計画案(新)1'!#REF!</definedName>
    <definedName name="_PXR25" localSheetId="8">'[1]SA1_起業計画案(新)1'!#REF!</definedName>
    <definedName name="_PXR25" localSheetId="10">'[1]SA1_起業計画案(新)1'!#REF!</definedName>
    <definedName name="_PXR25" localSheetId="9">'[1]SA1_起業計画案(新)1'!#REF!</definedName>
    <definedName name="_PXR25" localSheetId="11">'[1]SA1_起業計画案(新)1'!#REF!</definedName>
    <definedName name="_PXR25" localSheetId="6">'[1]SA1_起業計画案(新)1'!#REF!</definedName>
    <definedName name="_PXR25" localSheetId="7">'[1]SA1_起業計画案(新)1'!#REF!</definedName>
    <definedName name="_PXR25">'[1]SA1_起業計画案(新)1'!#REF!</definedName>
    <definedName name="_PXR30" localSheetId="8">'[1]SA1_起業計画案(新)1'!#REF!</definedName>
    <definedName name="_PXR30" localSheetId="10">'[1]SA1_起業計画案(新)1'!#REF!</definedName>
    <definedName name="_PXR30" localSheetId="9">'[1]SA1_起業計画案(新)1'!#REF!</definedName>
    <definedName name="_PXR30" localSheetId="11">'[1]SA1_起業計画案(新)1'!#REF!</definedName>
    <definedName name="_PXR30" localSheetId="6">'[1]SA1_起業計画案(新)1'!#REF!</definedName>
    <definedName name="_PXR30" localSheetId="7">'[1]SA1_起業計画案(新)1'!#REF!</definedName>
    <definedName name="_PXR30">'[1]SA1_起業計画案(新)1'!#REF!</definedName>
    <definedName name="_PXR36" localSheetId="8">'[1]SA1_起業計画案(新)1'!#REF!</definedName>
    <definedName name="_PXR36" localSheetId="10">'[1]SA1_起業計画案(新)1'!#REF!</definedName>
    <definedName name="_PXR36" localSheetId="9">'[1]SA1_起業計画案(新)1'!#REF!</definedName>
    <definedName name="_PXR36" localSheetId="11">'[1]SA1_起業計画案(新)1'!#REF!</definedName>
    <definedName name="_PXR36" localSheetId="6">'[1]SA1_起業計画案(新)1'!#REF!</definedName>
    <definedName name="_PXR36" localSheetId="7">'[1]SA1_起業計画案(新)1'!#REF!</definedName>
    <definedName name="_PXR36">'[1]SA1_起業計画案(新)1'!#REF!</definedName>
    <definedName name="_PXR4" localSheetId="8">'[1]SA1_起業計画案(新)1'!#REF!</definedName>
    <definedName name="_PXR4" localSheetId="10">'[1]SA1_起業計画案(新)1'!#REF!</definedName>
    <definedName name="_PXR4" localSheetId="9">'[1]SA1_起業計画案(新)1'!#REF!</definedName>
    <definedName name="_PXR4" localSheetId="11">'[1]SA1_起業計画案(新)1'!#REF!</definedName>
    <definedName name="_PXR4" localSheetId="6">'[1]SA1_起業計画案(新)1'!#REF!</definedName>
    <definedName name="_PXR4" localSheetId="7">'[1]SA1_起業計画案(新)1'!#REF!</definedName>
    <definedName name="_PXR4">'[1]SA1_起業計画案(新)1'!#REF!</definedName>
    <definedName name="_PXR42" localSheetId="8">'[1]SA1_起業計画案(新)1'!#REF!</definedName>
    <definedName name="_PXR42" localSheetId="10">'[1]SA1_起業計画案(新)1'!#REF!</definedName>
    <definedName name="_PXR42" localSheetId="9">'[1]SA1_起業計画案(新)1'!#REF!</definedName>
    <definedName name="_PXR42" localSheetId="11">'[1]SA1_起業計画案(新)1'!#REF!</definedName>
    <definedName name="_PXR42" localSheetId="6">'[1]SA1_起業計画案(新)1'!#REF!</definedName>
    <definedName name="_PXR42" localSheetId="7">'[1]SA1_起業計画案(新)1'!#REF!</definedName>
    <definedName name="_PXR42">'[1]SA1_起業計画案(新)1'!#REF!</definedName>
    <definedName name="_RP1" localSheetId="8">'[1]SA1_起業計画案(新)1'!#REF!</definedName>
    <definedName name="_RP1" localSheetId="10">'[1]SA1_起業計画案(新)1'!#REF!</definedName>
    <definedName name="_RP1" localSheetId="9">'[1]SA1_起業計画案(新)1'!#REF!</definedName>
    <definedName name="_RP1" localSheetId="11">'[1]SA1_起業計画案(新)1'!#REF!</definedName>
    <definedName name="_RP1" localSheetId="6">'[1]SA1_起業計画案(新)1'!#REF!</definedName>
    <definedName name="_RP1" localSheetId="7">'[1]SA1_起業計画案(新)1'!#REF!</definedName>
    <definedName name="_RP1">'[1]SA1_起業計画案(新)1'!#REF!</definedName>
    <definedName name="_TR10" localSheetId="8">'[1]SA1_起業計画案(新)1'!#REF!</definedName>
    <definedName name="_TR10" localSheetId="10">'[1]SA1_起業計画案(新)1'!#REF!</definedName>
    <definedName name="_TR10" localSheetId="9">'[1]SA1_起業計画案(新)1'!#REF!</definedName>
    <definedName name="_TR10" localSheetId="11">'[1]SA1_起業計画案(新)1'!#REF!</definedName>
    <definedName name="_TR10" localSheetId="6">'[1]SA1_起業計画案(新)1'!#REF!</definedName>
    <definedName name="_TR10" localSheetId="7">'[1]SA1_起業計画案(新)1'!#REF!</definedName>
    <definedName name="_TR10">'[1]SA1_起業計画案(新)1'!#REF!</definedName>
    <definedName name="_TR14" localSheetId="8">'[1]SA1_起業計画案(新)1'!#REF!</definedName>
    <definedName name="_TR14" localSheetId="10">'[1]SA1_起業計画案(新)1'!#REF!</definedName>
    <definedName name="_TR14" localSheetId="9">'[1]SA1_起業計画案(新)1'!#REF!</definedName>
    <definedName name="_TR14" localSheetId="11">'[1]SA1_起業計画案(新)1'!#REF!</definedName>
    <definedName name="_TR14" localSheetId="6">'[1]SA1_起業計画案(新)1'!#REF!</definedName>
    <definedName name="_TR14" localSheetId="7">'[1]SA1_起業計画案(新)1'!#REF!</definedName>
    <definedName name="_TR14">'[1]SA1_起業計画案(新)1'!#REF!</definedName>
    <definedName name="_TR20" localSheetId="8">'[1]SA1_起業計画案(新)1'!#REF!</definedName>
    <definedName name="_TR20" localSheetId="10">'[1]SA1_起業計画案(新)1'!#REF!</definedName>
    <definedName name="_TR20" localSheetId="9">'[1]SA1_起業計画案(新)1'!#REF!</definedName>
    <definedName name="_TR20" localSheetId="11">'[1]SA1_起業計画案(新)1'!#REF!</definedName>
    <definedName name="_TR20" localSheetId="6">'[1]SA1_起業計画案(新)1'!#REF!</definedName>
    <definedName name="_TR20" localSheetId="7">'[1]SA1_起業計画案(新)1'!#REF!</definedName>
    <definedName name="_TR20">'[1]SA1_起業計画案(新)1'!#REF!</definedName>
    <definedName name="_TR25" localSheetId="8">'[1]SA1_起業計画案(新)1'!#REF!</definedName>
    <definedName name="_TR25" localSheetId="10">'[1]SA1_起業計画案(新)1'!#REF!</definedName>
    <definedName name="_TR25" localSheetId="9">'[1]SA1_起業計画案(新)1'!#REF!</definedName>
    <definedName name="_TR25" localSheetId="11">'[1]SA1_起業計画案(新)1'!#REF!</definedName>
    <definedName name="_TR25" localSheetId="6">'[1]SA1_起業計画案(新)1'!#REF!</definedName>
    <definedName name="_TR25" localSheetId="7">'[1]SA1_起業計画案(新)1'!#REF!</definedName>
    <definedName name="_TR25">'[1]SA1_起業計画案(新)1'!#REF!</definedName>
    <definedName name="_TR30" localSheetId="8">'[1]SA1_起業計画案(新)1'!#REF!</definedName>
    <definedName name="_TR30" localSheetId="10">'[1]SA1_起業計画案(新)1'!#REF!</definedName>
    <definedName name="_TR30" localSheetId="9">'[1]SA1_起業計画案(新)1'!#REF!</definedName>
    <definedName name="_TR30" localSheetId="11">'[1]SA1_起業計画案(新)1'!#REF!</definedName>
    <definedName name="_TR30" localSheetId="6">'[1]SA1_起業計画案(新)1'!#REF!</definedName>
    <definedName name="_TR30" localSheetId="7">'[1]SA1_起業計画案(新)1'!#REF!</definedName>
    <definedName name="_TR30">'[1]SA1_起業計画案(新)1'!#REF!</definedName>
    <definedName name="_TR36" localSheetId="8">'[1]SA1_起業計画案(新)1'!#REF!</definedName>
    <definedName name="_TR36" localSheetId="10">'[1]SA1_起業計画案(新)1'!#REF!</definedName>
    <definedName name="_TR36" localSheetId="9">'[1]SA1_起業計画案(新)1'!#REF!</definedName>
    <definedName name="_TR36" localSheetId="11">'[1]SA1_起業計画案(新)1'!#REF!</definedName>
    <definedName name="_TR36" localSheetId="6">'[1]SA1_起業計画案(新)1'!#REF!</definedName>
    <definedName name="_TR36" localSheetId="7">'[1]SA1_起業計画案(新)1'!#REF!</definedName>
    <definedName name="_TR36">'[1]SA1_起業計画案(新)1'!#REF!</definedName>
    <definedName name="_TR4" localSheetId="8">'[1]SA1_起業計画案(新)1'!#REF!</definedName>
    <definedName name="_TR4" localSheetId="10">'[1]SA1_起業計画案(新)1'!#REF!</definedName>
    <definedName name="_TR4" localSheetId="9">'[1]SA1_起業計画案(新)1'!#REF!</definedName>
    <definedName name="_TR4" localSheetId="11">'[1]SA1_起業計画案(新)1'!#REF!</definedName>
    <definedName name="_TR4" localSheetId="6">'[1]SA1_起業計画案(新)1'!#REF!</definedName>
    <definedName name="_TR4" localSheetId="7">'[1]SA1_起業計画案(新)1'!#REF!</definedName>
    <definedName name="_TR4">'[1]SA1_起業計画案(新)1'!#REF!</definedName>
    <definedName name="_TR42" localSheetId="8">'[1]SA1_起業計画案(新)1'!#REF!</definedName>
    <definedName name="_TR42" localSheetId="10">'[1]SA1_起業計画案(新)1'!#REF!</definedName>
    <definedName name="_TR42" localSheetId="9">'[1]SA1_起業計画案(新)1'!#REF!</definedName>
    <definedName name="_TR42" localSheetId="11">'[1]SA1_起業計画案(新)1'!#REF!</definedName>
    <definedName name="_TR42" localSheetId="6">'[1]SA1_起業計画案(新)1'!#REF!</definedName>
    <definedName name="_TR42" localSheetId="7">'[1]SA1_起業計画案(新)1'!#REF!</definedName>
    <definedName name="_TR42">'[1]SA1_起業計画案(新)1'!#REF!</definedName>
    <definedName name="_UN10" localSheetId="8">'[1]SA1_起業計画案(新)1'!#REF!</definedName>
    <definedName name="_UN10" localSheetId="10">'[1]SA1_起業計画案(新)1'!#REF!</definedName>
    <definedName name="_UN10" localSheetId="9">'[1]SA1_起業計画案(新)1'!#REF!</definedName>
    <definedName name="_UN10" localSheetId="11">'[1]SA1_起業計画案(新)1'!#REF!</definedName>
    <definedName name="_UN10" localSheetId="6">'[1]SA1_起業計画案(新)1'!#REF!</definedName>
    <definedName name="_UN10" localSheetId="7">'[1]SA1_起業計画案(新)1'!#REF!</definedName>
    <definedName name="_UN10">'[1]SA1_起業計画案(新)1'!#REF!</definedName>
    <definedName name="_UN14" localSheetId="8">'[1]SA1_起業計画案(新)1'!#REF!</definedName>
    <definedName name="_UN14" localSheetId="10">'[1]SA1_起業計画案(新)1'!#REF!</definedName>
    <definedName name="_UN14" localSheetId="9">'[1]SA1_起業計画案(新)1'!#REF!</definedName>
    <definedName name="_UN14" localSheetId="11">'[1]SA1_起業計画案(新)1'!#REF!</definedName>
    <definedName name="_UN14" localSheetId="6">'[1]SA1_起業計画案(新)1'!#REF!</definedName>
    <definedName name="_UN14" localSheetId="7">'[1]SA1_起業計画案(新)1'!#REF!</definedName>
    <definedName name="_UN14">'[1]SA1_起業計画案(新)1'!#REF!</definedName>
    <definedName name="_UN2" localSheetId="8">'[1]SA1_起業計画案(新)1'!#REF!</definedName>
    <definedName name="_UN2" localSheetId="10">'[1]SA1_起業計画案(新)1'!#REF!</definedName>
    <definedName name="_UN2" localSheetId="9">'[1]SA1_起業計画案(新)1'!#REF!</definedName>
    <definedName name="_UN2" localSheetId="11">'[1]SA1_起業計画案(新)1'!#REF!</definedName>
    <definedName name="_UN2" localSheetId="6">'[1]SA1_起業計画案(新)1'!#REF!</definedName>
    <definedName name="_UN2" localSheetId="7">'[1]SA1_起業計画案(新)1'!#REF!</definedName>
    <definedName name="_UN2">'[1]SA1_起業計画案(新)1'!#REF!</definedName>
    <definedName name="_UN20" localSheetId="8">'[1]SA1_起業計画案(新)1'!#REF!</definedName>
    <definedName name="_UN20" localSheetId="10">'[1]SA1_起業計画案(新)1'!#REF!</definedName>
    <definedName name="_UN20" localSheetId="9">'[1]SA1_起業計画案(新)1'!#REF!</definedName>
    <definedName name="_UN20" localSheetId="11">'[1]SA1_起業計画案(新)1'!#REF!</definedName>
    <definedName name="_UN20" localSheetId="6">'[1]SA1_起業計画案(新)1'!#REF!</definedName>
    <definedName name="_UN20" localSheetId="7">'[1]SA1_起業計画案(新)1'!#REF!</definedName>
    <definedName name="_UN20">'[1]SA1_起業計画案(新)1'!#REF!</definedName>
    <definedName name="_UN25" localSheetId="8">'[1]SA1_起業計画案(新)1'!#REF!</definedName>
    <definedName name="_UN25" localSheetId="10">'[1]SA1_起業計画案(新)1'!#REF!</definedName>
    <definedName name="_UN25" localSheetId="9">'[1]SA1_起業計画案(新)1'!#REF!</definedName>
    <definedName name="_UN25" localSheetId="11">'[1]SA1_起業計画案(新)1'!#REF!</definedName>
    <definedName name="_UN25" localSheetId="6">'[1]SA1_起業計画案(新)1'!#REF!</definedName>
    <definedName name="_UN25" localSheetId="7">'[1]SA1_起業計画案(新)1'!#REF!</definedName>
    <definedName name="_UN25">'[1]SA1_起業計画案(新)1'!#REF!</definedName>
    <definedName name="_UN30" localSheetId="8">'[1]SA1_起業計画案(新)1'!#REF!</definedName>
    <definedName name="_UN30" localSheetId="10">'[1]SA1_起業計画案(新)1'!#REF!</definedName>
    <definedName name="_UN30" localSheetId="9">'[1]SA1_起業計画案(新)1'!#REF!</definedName>
    <definedName name="_UN30" localSheetId="11">'[1]SA1_起業計画案(新)1'!#REF!</definedName>
    <definedName name="_UN30" localSheetId="6">'[1]SA1_起業計画案(新)1'!#REF!</definedName>
    <definedName name="_UN30" localSheetId="7">'[1]SA1_起業計画案(新)1'!#REF!</definedName>
    <definedName name="_UN30">'[1]SA1_起業計画案(新)1'!#REF!</definedName>
    <definedName name="_UN36" localSheetId="8">'[1]SA1_起業計画案(新)1'!#REF!</definedName>
    <definedName name="_UN36" localSheetId="10">'[1]SA1_起業計画案(新)1'!#REF!</definedName>
    <definedName name="_UN36" localSheetId="9">'[1]SA1_起業計画案(新)1'!#REF!</definedName>
    <definedName name="_UN36" localSheetId="11">'[1]SA1_起業計画案(新)1'!#REF!</definedName>
    <definedName name="_UN36" localSheetId="6">'[1]SA1_起業計画案(新)1'!#REF!</definedName>
    <definedName name="_UN36" localSheetId="7">'[1]SA1_起業計画案(新)1'!#REF!</definedName>
    <definedName name="_UN36">'[1]SA1_起業計画案(新)1'!#REF!</definedName>
    <definedName name="_UN4" localSheetId="8">'[1]SA1_起業計画案(新)1'!#REF!</definedName>
    <definedName name="_UN4" localSheetId="10">'[1]SA1_起業計画案(新)1'!#REF!</definedName>
    <definedName name="_UN4" localSheetId="9">'[1]SA1_起業計画案(新)1'!#REF!</definedName>
    <definedName name="_UN4" localSheetId="11">'[1]SA1_起業計画案(新)1'!#REF!</definedName>
    <definedName name="_UN4" localSheetId="6">'[1]SA1_起業計画案(新)1'!#REF!</definedName>
    <definedName name="_UN4" localSheetId="7">'[1]SA1_起業計画案(新)1'!#REF!</definedName>
    <definedName name="_UN4">'[1]SA1_起業計画案(新)1'!#REF!</definedName>
    <definedName name="_UN42" localSheetId="8">'[1]SA1_起業計画案(新)1'!#REF!</definedName>
    <definedName name="_UN42" localSheetId="10">'[1]SA1_起業計画案(新)1'!#REF!</definedName>
    <definedName name="_UN42" localSheetId="9">'[1]SA1_起業計画案(新)1'!#REF!</definedName>
    <definedName name="_UN42" localSheetId="11">'[1]SA1_起業計画案(新)1'!#REF!</definedName>
    <definedName name="_UN42" localSheetId="6">'[1]SA1_起業計画案(新)1'!#REF!</definedName>
    <definedName name="_UN42" localSheetId="7">'[1]SA1_起業計画案(新)1'!#REF!</definedName>
    <definedName name="_UN42">'[1]SA1_起業計画案(新)1'!#REF!</definedName>
    <definedName name="_UN5" localSheetId="8">'[1]SA1_起業計画案(新)1'!#REF!</definedName>
    <definedName name="_UN5" localSheetId="10">'[1]SA1_起業計画案(新)1'!#REF!</definedName>
    <definedName name="_UN5" localSheetId="9">'[1]SA1_起業計画案(新)1'!#REF!</definedName>
    <definedName name="_UN5" localSheetId="11">'[1]SA1_起業計画案(新)1'!#REF!</definedName>
    <definedName name="_UN5" localSheetId="6">'[1]SA1_起業計画案(新)1'!#REF!</definedName>
    <definedName name="_UN5" localSheetId="7">'[1]SA1_起業計画案(新)1'!#REF!</definedName>
    <definedName name="_UN5">'[1]SA1_起業計画案(新)1'!#REF!</definedName>
    <definedName name="_UN6" localSheetId="8">'[1]SA1_起業計画案(新)1'!#REF!</definedName>
    <definedName name="_UN6" localSheetId="10">'[1]SA1_起業計画案(新)1'!#REF!</definedName>
    <definedName name="_UN6" localSheetId="9">'[1]SA1_起業計画案(新)1'!#REF!</definedName>
    <definedName name="_UN6" localSheetId="11">'[1]SA1_起業計画案(新)1'!#REF!</definedName>
    <definedName name="_UN6" localSheetId="6">'[1]SA1_起業計画案(新)1'!#REF!</definedName>
    <definedName name="_UN6" localSheetId="7">'[1]SA1_起業計画案(新)1'!#REF!</definedName>
    <definedName name="_UN6">'[1]SA1_起業計画案(新)1'!#REF!</definedName>
    <definedName name="_UN8" localSheetId="8">'[1]SA1_起業計画案(新)1'!#REF!</definedName>
    <definedName name="_UN8" localSheetId="10">'[1]SA1_起業計画案(新)1'!#REF!</definedName>
    <definedName name="_UN8" localSheetId="9">'[1]SA1_起業計画案(新)1'!#REF!</definedName>
    <definedName name="_UN8" localSheetId="11">'[1]SA1_起業計画案(新)1'!#REF!</definedName>
    <definedName name="_UN8" localSheetId="6">'[1]SA1_起業計画案(新)1'!#REF!</definedName>
    <definedName name="_UN8" localSheetId="7">'[1]SA1_起業計画案(新)1'!#REF!</definedName>
    <definedName name="_UN8">'[1]SA1_起業計画案(新)1'!#REF!</definedName>
    <definedName name="_UNR10" localSheetId="8">'[1]SA1_起業計画案(新)1'!#REF!</definedName>
    <definedName name="_UNR10" localSheetId="10">'[1]SA1_起業計画案(新)1'!#REF!</definedName>
    <definedName name="_UNR10" localSheetId="9">'[1]SA1_起業計画案(新)1'!#REF!</definedName>
    <definedName name="_UNR10" localSheetId="11">'[1]SA1_起業計画案(新)1'!#REF!</definedName>
    <definedName name="_UNR10" localSheetId="6">'[1]SA1_起業計画案(新)1'!#REF!</definedName>
    <definedName name="_UNR10" localSheetId="7">'[1]SA1_起業計画案(新)1'!#REF!</definedName>
    <definedName name="_UNR10">'[1]SA1_起業計画案(新)1'!#REF!</definedName>
    <definedName name="_UNR14" localSheetId="8">'[1]SA1_起業計画案(新)1'!#REF!</definedName>
    <definedName name="_UNR14" localSheetId="10">'[1]SA1_起業計画案(新)1'!#REF!</definedName>
    <definedName name="_UNR14" localSheetId="9">'[1]SA1_起業計画案(新)1'!#REF!</definedName>
    <definedName name="_UNR14" localSheetId="11">'[1]SA1_起業計画案(新)1'!#REF!</definedName>
    <definedName name="_UNR14" localSheetId="6">'[1]SA1_起業計画案(新)1'!#REF!</definedName>
    <definedName name="_UNR14" localSheetId="7">'[1]SA1_起業計画案(新)1'!#REF!</definedName>
    <definedName name="_UNR14">'[1]SA1_起業計画案(新)1'!#REF!</definedName>
    <definedName name="_UNR20" localSheetId="8">'[1]SA1_起業計画案(新)1'!#REF!</definedName>
    <definedName name="_UNR20" localSheetId="10">'[1]SA1_起業計画案(新)1'!#REF!</definedName>
    <definedName name="_UNR20" localSheetId="9">'[1]SA1_起業計画案(新)1'!#REF!</definedName>
    <definedName name="_UNR20" localSheetId="11">'[1]SA1_起業計画案(新)1'!#REF!</definedName>
    <definedName name="_UNR20" localSheetId="6">'[1]SA1_起業計画案(新)1'!#REF!</definedName>
    <definedName name="_UNR20" localSheetId="7">'[1]SA1_起業計画案(新)1'!#REF!</definedName>
    <definedName name="_UNR20">'[1]SA1_起業計画案(新)1'!#REF!</definedName>
    <definedName name="_UNR25" localSheetId="8">'[1]SA1_起業計画案(新)1'!#REF!</definedName>
    <definedName name="_UNR25" localSheetId="10">'[1]SA1_起業計画案(新)1'!#REF!</definedName>
    <definedName name="_UNR25" localSheetId="9">'[1]SA1_起業計画案(新)1'!#REF!</definedName>
    <definedName name="_UNR25" localSheetId="11">'[1]SA1_起業計画案(新)1'!#REF!</definedName>
    <definedName name="_UNR25" localSheetId="6">'[1]SA1_起業計画案(新)1'!#REF!</definedName>
    <definedName name="_UNR25" localSheetId="7">'[1]SA1_起業計画案(新)1'!#REF!</definedName>
    <definedName name="_UNR25">'[1]SA1_起業計画案(新)1'!#REF!</definedName>
    <definedName name="_UNR30" localSheetId="8">'[1]SA1_起業計画案(新)1'!#REF!</definedName>
    <definedName name="_UNR30" localSheetId="10">'[1]SA1_起業計画案(新)1'!#REF!</definedName>
    <definedName name="_UNR30" localSheetId="9">'[1]SA1_起業計画案(新)1'!#REF!</definedName>
    <definedName name="_UNR30" localSheetId="11">'[1]SA1_起業計画案(新)1'!#REF!</definedName>
    <definedName name="_UNR30" localSheetId="6">'[1]SA1_起業計画案(新)1'!#REF!</definedName>
    <definedName name="_UNR30" localSheetId="7">'[1]SA1_起業計画案(新)1'!#REF!</definedName>
    <definedName name="_UNR30">'[1]SA1_起業計画案(新)1'!#REF!</definedName>
    <definedName name="_UNR36" localSheetId="8">'[1]SA1_起業計画案(新)1'!#REF!</definedName>
    <definedName name="_UNR36" localSheetId="10">'[1]SA1_起業計画案(新)1'!#REF!</definedName>
    <definedName name="_UNR36" localSheetId="9">'[1]SA1_起業計画案(新)1'!#REF!</definedName>
    <definedName name="_UNR36" localSheetId="11">'[1]SA1_起業計画案(新)1'!#REF!</definedName>
    <definedName name="_UNR36" localSheetId="6">'[1]SA1_起業計画案(新)1'!#REF!</definedName>
    <definedName name="_UNR36" localSheetId="7">'[1]SA1_起業計画案(新)1'!#REF!</definedName>
    <definedName name="_UNR36">'[1]SA1_起業計画案(新)1'!#REF!</definedName>
    <definedName name="_UNR4" localSheetId="8">'[1]SA1_起業計画案(新)1'!#REF!</definedName>
    <definedName name="_UNR4" localSheetId="10">'[1]SA1_起業計画案(新)1'!#REF!</definedName>
    <definedName name="_UNR4" localSheetId="9">'[1]SA1_起業計画案(新)1'!#REF!</definedName>
    <definedName name="_UNR4" localSheetId="11">'[1]SA1_起業計画案(新)1'!#REF!</definedName>
    <definedName name="_UNR4" localSheetId="6">'[1]SA1_起業計画案(新)1'!#REF!</definedName>
    <definedName name="_UNR4" localSheetId="7">'[1]SA1_起業計画案(新)1'!#REF!</definedName>
    <definedName name="_UNR4">'[1]SA1_起業計画案(新)1'!#REF!</definedName>
    <definedName name="_UNR42" localSheetId="8">'[1]SA1_起業計画案(新)1'!#REF!</definedName>
    <definedName name="_UNR42" localSheetId="10">'[1]SA1_起業計画案(新)1'!#REF!</definedName>
    <definedName name="_UNR42" localSheetId="9">'[1]SA1_起業計画案(新)1'!#REF!</definedName>
    <definedName name="_UNR42" localSheetId="11">'[1]SA1_起業計画案(新)1'!#REF!</definedName>
    <definedName name="_UNR42" localSheetId="6">'[1]SA1_起業計画案(新)1'!#REF!</definedName>
    <definedName name="_UNR42" localSheetId="7">'[1]SA1_起業計画案(新)1'!#REF!</definedName>
    <definedName name="_UNR42">'[1]SA1_起業計画案(新)1'!#REF!</definedName>
    <definedName name="_UP1" localSheetId="8">'[1]SA1_起業計画案(新)1'!#REF!</definedName>
    <definedName name="_UP1" localSheetId="10">'[1]SA1_起業計画案(新)1'!#REF!</definedName>
    <definedName name="_UP1" localSheetId="9">'[1]SA1_起業計画案(新)1'!#REF!</definedName>
    <definedName name="_UP1" localSheetId="11">'[1]SA1_起業計画案(新)1'!#REF!</definedName>
    <definedName name="_UP1" localSheetId="6">'[1]SA1_起業計画案(新)1'!#REF!</definedName>
    <definedName name="_UP1" localSheetId="7">'[1]SA1_起業計画案(新)1'!#REF!</definedName>
    <definedName name="_UP1">'[1]SA1_起業計画案(新)1'!#REF!</definedName>
    <definedName name="_UP2" localSheetId="8">'[1]SA1_起業計画案(新)1'!#REF!</definedName>
    <definedName name="_UP2" localSheetId="10">'[1]SA1_起業計画案(新)1'!#REF!</definedName>
    <definedName name="_UP2" localSheetId="9">'[1]SA1_起業計画案(新)1'!#REF!</definedName>
    <definedName name="_UP2" localSheetId="11">'[1]SA1_起業計画案(新)1'!#REF!</definedName>
    <definedName name="_UP2" localSheetId="6">'[1]SA1_起業計画案(新)1'!#REF!</definedName>
    <definedName name="_UP2" localSheetId="7">'[1]SA1_起業計画案(新)1'!#REF!</definedName>
    <definedName name="_UP2">'[1]SA1_起業計画案(新)1'!#REF!</definedName>
    <definedName name="_WR10" localSheetId="8">'[1]SA1_起業計画案(新)1'!#REF!</definedName>
    <definedName name="_WR10" localSheetId="10">'[1]SA1_起業計画案(新)1'!#REF!</definedName>
    <definedName name="_WR10" localSheetId="9">'[1]SA1_起業計画案(新)1'!#REF!</definedName>
    <definedName name="_WR10" localSheetId="11">'[1]SA1_起業計画案(新)1'!#REF!</definedName>
    <definedName name="_WR10" localSheetId="6">'[1]SA1_起業計画案(新)1'!#REF!</definedName>
    <definedName name="_WR10" localSheetId="7">'[1]SA1_起業計画案(新)1'!#REF!</definedName>
    <definedName name="_WR10">'[1]SA1_起業計画案(新)1'!#REF!</definedName>
    <definedName name="_WR14" localSheetId="8">'[1]SA1_起業計画案(新)1'!#REF!</definedName>
    <definedName name="_WR14" localSheetId="10">'[1]SA1_起業計画案(新)1'!#REF!</definedName>
    <definedName name="_WR14" localSheetId="9">'[1]SA1_起業計画案(新)1'!#REF!</definedName>
    <definedName name="_WR14" localSheetId="11">'[1]SA1_起業計画案(新)1'!#REF!</definedName>
    <definedName name="_WR14" localSheetId="6">'[1]SA1_起業計画案(新)1'!#REF!</definedName>
    <definedName name="_WR14" localSheetId="7">'[1]SA1_起業計画案(新)1'!#REF!</definedName>
    <definedName name="_WR14">'[1]SA1_起業計画案(新)1'!#REF!</definedName>
    <definedName name="_WR20" localSheetId="8">'[1]SA1_起業計画案(新)1'!#REF!</definedName>
    <definedName name="_WR20" localSheetId="10">'[1]SA1_起業計画案(新)1'!#REF!</definedName>
    <definedName name="_WR20" localSheetId="9">'[1]SA1_起業計画案(新)1'!#REF!</definedName>
    <definedName name="_WR20" localSheetId="11">'[1]SA1_起業計画案(新)1'!#REF!</definedName>
    <definedName name="_WR20" localSheetId="6">'[1]SA1_起業計画案(新)1'!#REF!</definedName>
    <definedName name="_WR20" localSheetId="7">'[1]SA1_起業計画案(新)1'!#REF!</definedName>
    <definedName name="_WR20">'[1]SA1_起業計画案(新)1'!#REF!</definedName>
    <definedName name="_WR25" localSheetId="8">'[1]SA1_起業計画案(新)1'!#REF!</definedName>
    <definedName name="_WR25" localSheetId="10">'[1]SA1_起業計画案(新)1'!#REF!</definedName>
    <definedName name="_WR25" localSheetId="9">'[1]SA1_起業計画案(新)1'!#REF!</definedName>
    <definedName name="_WR25" localSheetId="11">'[1]SA1_起業計画案(新)1'!#REF!</definedName>
    <definedName name="_WR25" localSheetId="6">'[1]SA1_起業計画案(新)1'!#REF!</definedName>
    <definedName name="_WR25" localSheetId="7">'[1]SA1_起業計画案(新)1'!#REF!</definedName>
    <definedName name="_WR25">'[1]SA1_起業計画案(新)1'!#REF!</definedName>
    <definedName name="_WR30" localSheetId="8">'[1]SA1_起業計画案(新)1'!#REF!</definedName>
    <definedName name="_WR30" localSheetId="10">'[1]SA1_起業計画案(新)1'!#REF!</definedName>
    <definedName name="_WR30" localSheetId="9">'[1]SA1_起業計画案(新)1'!#REF!</definedName>
    <definedName name="_WR30" localSheetId="11">'[1]SA1_起業計画案(新)1'!#REF!</definedName>
    <definedName name="_WR30" localSheetId="6">'[1]SA1_起業計画案(新)1'!#REF!</definedName>
    <definedName name="_WR30" localSheetId="7">'[1]SA1_起業計画案(新)1'!#REF!</definedName>
    <definedName name="_WR30">'[1]SA1_起業計画案(新)1'!#REF!</definedName>
    <definedName name="_WR36" localSheetId="8">'[1]SA1_起業計画案(新)1'!#REF!</definedName>
    <definedName name="_WR36" localSheetId="10">'[1]SA1_起業計画案(新)1'!#REF!</definedName>
    <definedName name="_WR36" localSheetId="9">'[1]SA1_起業計画案(新)1'!#REF!</definedName>
    <definedName name="_WR36" localSheetId="11">'[1]SA1_起業計画案(新)1'!#REF!</definedName>
    <definedName name="_WR36" localSheetId="6">'[1]SA1_起業計画案(新)1'!#REF!</definedName>
    <definedName name="_WR36" localSheetId="7">'[1]SA1_起業計画案(新)1'!#REF!</definedName>
    <definedName name="_WR36">'[1]SA1_起業計画案(新)1'!#REF!</definedName>
    <definedName name="_WR4" localSheetId="8">'[1]SA1_起業計画案(新)1'!#REF!</definedName>
    <definedName name="_WR4" localSheetId="10">'[1]SA1_起業計画案(新)1'!#REF!</definedName>
    <definedName name="_WR4" localSheetId="9">'[1]SA1_起業計画案(新)1'!#REF!</definedName>
    <definedName name="_WR4" localSheetId="11">'[1]SA1_起業計画案(新)1'!#REF!</definedName>
    <definedName name="_WR4" localSheetId="6">'[1]SA1_起業計画案(新)1'!#REF!</definedName>
    <definedName name="_WR4" localSheetId="7">'[1]SA1_起業計画案(新)1'!#REF!</definedName>
    <definedName name="_WR4">'[1]SA1_起業計画案(新)1'!#REF!</definedName>
    <definedName name="_WR42" localSheetId="8">'[1]SA1_起業計画案(新)1'!#REF!</definedName>
    <definedName name="_WR42" localSheetId="10">'[1]SA1_起業計画案(新)1'!#REF!</definedName>
    <definedName name="_WR42" localSheetId="9">'[1]SA1_起業計画案(新)1'!#REF!</definedName>
    <definedName name="_WR42" localSheetId="11">'[1]SA1_起業計画案(新)1'!#REF!</definedName>
    <definedName name="_WR42" localSheetId="6">'[1]SA1_起業計画案(新)1'!#REF!</definedName>
    <definedName name="_WR42" localSheetId="7">'[1]SA1_起業計画案(新)1'!#REF!</definedName>
    <definedName name="_WR42">'[1]SA1_起業計画案(新)1'!#REF!</definedName>
    <definedName name="BF" localSheetId="8">'[1]SA1_起業計画案(新)1'!#REF!</definedName>
    <definedName name="BF" localSheetId="10">'[1]SA1_起業計画案(新)1'!#REF!</definedName>
    <definedName name="BF" localSheetId="9">'[1]SA1_起業計画案(新)1'!#REF!</definedName>
    <definedName name="BF" localSheetId="11">'[1]SA1_起業計画案(新)1'!#REF!</definedName>
    <definedName name="BF" localSheetId="6">'[1]SA1_起業計画案(新)1'!#REF!</definedName>
    <definedName name="BF" localSheetId="7">'[1]SA1_起業計画案(新)1'!#REF!</definedName>
    <definedName name="BF">'[1]SA1_起業計画案(新)1'!#REF!</definedName>
    <definedName name="BM10P" localSheetId="8">'[1]SA1_起業計画案(新)1'!#REF!</definedName>
    <definedName name="BM10P" localSheetId="10">'[1]SA1_起業計画案(新)1'!#REF!</definedName>
    <definedName name="BM10P" localSheetId="9">'[1]SA1_起業計画案(新)1'!#REF!</definedName>
    <definedName name="BM10P" localSheetId="11">'[1]SA1_起業計画案(新)1'!#REF!</definedName>
    <definedName name="BM10P" localSheetId="6">'[1]SA1_起業計画案(新)1'!#REF!</definedName>
    <definedName name="BM10P" localSheetId="7">'[1]SA1_起業計画案(新)1'!#REF!</definedName>
    <definedName name="BM10P">'[1]SA1_起業計画案(新)1'!#REF!</definedName>
    <definedName name="BM14P" localSheetId="8">'[1]SA1_起業計画案(新)1'!#REF!</definedName>
    <definedName name="BM14P" localSheetId="10">'[1]SA1_起業計画案(新)1'!#REF!</definedName>
    <definedName name="BM14P" localSheetId="9">'[1]SA1_起業計画案(新)1'!#REF!</definedName>
    <definedName name="BM14P" localSheetId="11">'[1]SA1_起業計画案(新)1'!#REF!</definedName>
    <definedName name="BM14P" localSheetId="6">'[1]SA1_起業計画案(新)1'!#REF!</definedName>
    <definedName name="BM14P" localSheetId="7">'[1]SA1_起業計画案(新)1'!#REF!</definedName>
    <definedName name="BM14P">'[1]SA1_起業計画案(新)1'!#REF!</definedName>
    <definedName name="BM4P" localSheetId="8">'[1]SA1_起業計画案(新)1'!#REF!</definedName>
    <definedName name="BM4P" localSheetId="10">'[1]SA1_起業計画案(新)1'!#REF!</definedName>
    <definedName name="BM4P" localSheetId="9">'[1]SA1_起業計画案(新)1'!#REF!</definedName>
    <definedName name="BM4P" localSheetId="11">'[1]SA1_起業計画案(新)1'!#REF!</definedName>
    <definedName name="BM4P" localSheetId="6">'[1]SA1_起業計画案(新)1'!#REF!</definedName>
    <definedName name="BM4P" localSheetId="7">'[1]SA1_起業計画案(新)1'!#REF!</definedName>
    <definedName name="BM4P">'[1]SA1_起業計画案(新)1'!#REF!</definedName>
    <definedName name="BM5P" localSheetId="8">'[1]SA1_起業計画案(新)1'!#REF!</definedName>
    <definedName name="BM5P" localSheetId="10">'[1]SA1_起業計画案(新)1'!#REF!</definedName>
    <definedName name="BM5P" localSheetId="9">'[1]SA1_起業計画案(新)1'!#REF!</definedName>
    <definedName name="BM5P" localSheetId="11">'[1]SA1_起業計画案(新)1'!#REF!</definedName>
    <definedName name="BM5P" localSheetId="6">'[1]SA1_起業計画案(新)1'!#REF!</definedName>
    <definedName name="BM5P" localSheetId="7">'[1]SA1_起業計画案(新)1'!#REF!</definedName>
    <definedName name="BM5P">'[1]SA1_起業計画案(新)1'!#REF!</definedName>
    <definedName name="BM6P" localSheetId="8">'[1]SA1_起業計画案(新)1'!#REF!</definedName>
    <definedName name="BM6P" localSheetId="10">'[1]SA1_起業計画案(新)1'!#REF!</definedName>
    <definedName name="BM6P" localSheetId="9">'[1]SA1_起業計画案(新)1'!#REF!</definedName>
    <definedName name="BM6P" localSheetId="11">'[1]SA1_起業計画案(新)1'!#REF!</definedName>
    <definedName name="BM6P" localSheetId="6">'[1]SA1_起業計画案(新)1'!#REF!</definedName>
    <definedName name="BM6P" localSheetId="7">'[1]SA1_起業計画案(新)1'!#REF!</definedName>
    <definedName name="BM6P">'[1]SA1_起業計画案(新)1'!#REF!</definedName>
    <definedName name="BM8P" localSheetId="8">'[1]SA1_起業計画案(新)1'!#REF!</definedName>
    <definedName name="BM8P" localSheetId="10">'[1]SA1_起業計画案(新)1'!#REF!</definedName>
    <definedName name="BM8P" localSheetId="9">'[1]SA1_起業計画案(新)1'!#REF!</definedName>
    <definedName name="BM8P" localSheetId="11">'[1]SA1_起業計画案(新)1'!#REF!</definedName>
    <definedName name="BM8P" localSheetId="6">'[1]SA1_起業計画案(新)1'!#REF!</definedName>
    <definedName name="BM8P" localSheetId="7">'[1]SA1_起業計画案(新)1'!#REF!</definedName>
    <definedName name="BM8P">'[1]SA1_起業計画案(新)1'!#REF!</definedName>
    <definedName name="CC" localSheetId="8">'[1]SA1_起業計画案(新)1'!#REF!</definedName>
    <definedName name="CC" localSheetId="10">'[1]SA1_起業計画案(新)1'!#REF!</definedName>
    <definedName name="CC" localSheetId="9">'[1]SA1_起業計画案(新)1'!#REF!</definedName>
    <definedName name="CC" localSheetId="11">'[1]SA1_起業計画案(新)1'!#REF!</definedName>
    <definedName name="CC" localSheetId="6">'[1]SA1_起業計画案(新)1'!#REF!</definedName>
    <definedName name="CC" localSheetId="7">'[1]SA1_起業計画案(新)1'!#REF!</definedName>
    <definedName name="CC">'[1]SA1_起業計画案(新)1'!#REF!</definedName>
    <definedName name="CG10P" localSheetId="8">'[1]SA1_起業計画案(新)1'!#REF!</definedName>
    <definedName name="CG10P" localSheetId="10">'[1]SA1_起業計画案(新)1'!#REF!</definedName>
    <definedName name="CG10P" localSheetId="9">'[1]SA1_起業計画案(新)1'!#REF!</definedName>
    <definedName name="CG10P" localSheetId="11">'[1]SA1_起業計画案(新)1'!#REF!</definedName>
    <definedName name="CG10P" localSheetId="6">'[1]SA1_起業計画案(新)1'!#REF!</definedName>
    <definedName name="CG10P" localSheetId="7">'[1]SA1_起業計画案(新)1'!#REF!</definedName>
    <definedName name="CG10P">'[1]SA1_起業計画案(新)1'!#REF!</definedName>
    <definedName name="CG14P" localSheetId="8">'[1]SA1_起業計画案(新)1'!#REF!</definedName>
    <definedName name="CG14P" localSheetId="10">'[1]SA1_起業計画案(新)1'!#REF!</definedName>
    <definedName name="CG14P" localSheetId="9">'[1]SA1_起業計画案(新)1'!#REF!</definedName>
    <definedName name="CG14P" localSheetId="11">'[1]SA1_起業計画案(新)1'!#REF!</definedName>
    <definedName name="CG14P" localSheetId="6">'[1]SA1_起業計画案(新)1'!#REF!</definedName>
    <definedName name="CG14P" localSheetId="7">'[1]SA1_起業計画案(新)1'!#REF!</definedName>
    <definedName name="CG14P">'[1]SA1_起業計画案(新)1'!#REF!</definedName>
    <definedName name="CG4P" localSheetId="8">'[1]SA1_起業計画案(新)1'!#REF!</definedName>
    <definedName name="CG4P" localSheetId="10">'[1]SA1_起業計画案(新)1'!#REF!</definedName>
    <definedName name="CG4P" localSheetId="9">'[1]SA1_起業計画案(新)1'!#REF!</definedName>
    <definedName name="CG4P" localSheetId="11">'[1]SA1_起業計画案(新)1'!#REF!</definedName>
    <definedName name="CG4P" localSheetId="6">'[1]SA1_起業計画案(新)1'!#REF!</definedName>
    <definedName name="CG4P" localSheetId="7">'[1]SA1_起業計画案(新)1'!#REF!</definedName>
    <definedName name="CG4P">'[1]SA1_起業計画案(新)1'!#REF!</definedName>
    <definedName name="CG5P" localSheetId="8">'[1]SA1_起業計画案(新)1'!#REF!</definedName>
    <definedName name="CG5P" localSheetId="10">'[1]SA1_起業計画案(新)1'!#REF!</definedName>
    <definedName name="CG5P" localSheetId="9">'[1]SA1_起業計画案(新)1'!#REF!</definedName>
    <definedName name="CG5P" localSheetId="11">'[1]SA1_起業計画案(新)1'!#REF!</definedName>
    <definedName name="CG5P" localSheetId="6">'[1]SA1_起業計画案(新)1'!#REF!</definedName>
    <definedName name="CG5P" localSheetId="7">'[1]SA1_起業計画案(新)1'!#REF!</definedName>
    <definedName name="CG5P">'[1]SA1_起業計画案(新)1'!#REF!</definedName>
    <definedName name="CG6P" localSheetId="8">'[1]SA1_起業計画案(新)1'!#REF!</definedName>
    <definedName name="CG6P" localSheetId="10">'[1]SA1_起業計画案(新)1'!#REF!</definedName>
    <definedName name="CG6P" localSheetId="9">'[1]SA1_起業計画案(新)1'!#REF!</definedName>
    <definedName name="CG6P" localSheetId="11">'[1]SA1_起業計画案(新)1'!#REF!</definedName>
    <definedName name="CG6P" localSheetId="6">'[1]SA1_起業計画案(新)1'!#REF!</definedName>
    <definedName name="CG6P" localSheetId="7">'[1]SA1_起業計画案(新)1'!#REF!</definedName>
    <definedName name="CG6P">'[1]SA1_起業計画案(新)1'!#REF!</definedName>
    <definedName name="CG8P" localSheetId="8">'[1]SA1_起業計画案(新)1'!#REF!</definedName>
    <definedName name="CG8P" localSheetId="10">'[1]SA1_起業計画案(新)1'!#REF!</definedName>
    <definedName name="CG8P" localSheetId="9">'[1]SA1_起業計画案(新)1'!#REF!</definedName>
    <definedName name="CG8P" localSheetId="11">'[1]SA1_起業計画案(新)1'!#REF!</definedName>
    <definedName name="CG8P" localSheetId="6">'[1]SA1_起業計画案(新)1'!#REF!</definedName>
    <definedName name="CG8P" localSheetId="7">'[1]SA1_起業計画案(新)1'!#REF!</definedName>
    <definedName name="CG8P">'[1]SA1_起業計画案(新)1'!#REF!</definedName>
    <definedName name="D10P" localSheetId="8">'[1]SA1_起業計画案(新)1'!#REF!</definedName>
    <definedName name="D10P" localSheetId="10">'[1]SA1_起業計画案(新)1'!#REF!</definedName>
    <definedName name="D10P" localSheetId="9">'[1]SA1_起業計画案(新)1'!#REF!</definedName>
    <definedName name="D10P" localSheetId="11">'[1]SA1_起業計画案(新)1'!#REF!</definedName>
    <definedName name="D10P" localSheetId="6">'[1]SA1_起業計画案(新)1'!#REF!</definedName>
    <definedName name="D10P" localSheetId="7">'[1]SA1_起業計画案(新)1'!#REF!</definedName>
    <definedName name="D10P">'[1]SA1_起業計画案(新)1'!#REF!</definedName>
    <definedName name="D14P" localSheetId="8">'[1]SA1_起業計画案(新)1'!#REF!</definedName>
    <definedName name="D14P" localSheetId="10">'[1]SA1_起業計画案(新)1'!#REF!</definedName>
    <definedName name="D14P" localSheetId="9">'[1]SA1_起業計画案(新)1'!#REF!</definedName>
    <definedName name="D14P" localSheetId="11">'[1]SA1_起業計画案(新)1'!#REF!</definedName>
    <definedName name="D14P" localSheetId="6">'[1]SA1_起業計画案(新)1'!#REF!</definedName>
    <definedName name="D14P" localSheetId="7">'[1]SA1_起業計画案(新)1'!#REF!</definedName>
    <definedName name="D14P">'[1]SA1_起業計画案(新)1'!#REF!</definedName>
    <definedName name="D4P" localSheetId="8">'[1]SA1_起業計画案(新)1'!#REF!</definedName>
    <definedName name="D4P" localSheetId="10">'[1]SA1_起業計画案(新)1'!#REF!</definedName>
    <definedName name="D4P" localSheetId="9">'[1]SA1_起業計画案(新)1'!#REF!</definedName>
    <definedName name="D4P" localSheetId="11">'[1]SA1_起業計画案(新)1'!#REF!</definedName>
    <definedName name="D4P" localSheetId="6">'[1]SA1_起業計画案(新)1'!#REF!</definedName>
    <definedName name="D4P" localSheetId="7">'[1]SA1_起業計画案(新)1'!#REF!</definedName>
    <definedName name="D4P">'[1]SA1_起業計画案(新)1'!#REF!</definedName>
    <definedName name="D5P" localSheetId="8">'[1]SA1_起業計画案(新)1'!#REF!</definedName>
    <definedName name="D5P" localSheetId="10">'[1]SA1_起業計画案(新)1'!#REF!</definedName>
    <definedName name="D5P" localSheetId="9">'[1]SA1_起業計画案(新)1'!#REF!</definedName>
    <definedName name="D5P" localSheetId="11">'[1]SA1_起業計画案(新)1'!#REF!</definedName>
    <definedName name="D5P" localSheetId="6">'[1]SA1_起業計画案(新)1'!#REF!</definedName>
    <definedName name="D5P" localSheetId="7">'[1]SA1_起業計画案(新)1'!#REF!</definedName>
    <definedName name="D5P">'[1]SA1_起業計画案(新)1'!#REF!</definedName>
    <definedName name="D6P" localSheetId="8">'[1]SA1_起業計画案(新)1'!#REF!</definedName>
    <definedName name="D6P" localSheetId="10">'[1]SA1_起業計画案(新)1'!#REF!</definedName>
    <definedName name="D6P" localSheetId="9">'[1]SA1_起業計画案(新)1'!#REF!</definedName>
    <definedName name="D6P" localSheetId="11">'[1]SA1_起業計画案(新)1'!#REF!</definedName>
    <definedName name="D6P" localSheetId="6">'[1]SA1_起業計画案(新)1'!#REF!</definedName>
    <definedName name="D6P" localSheetId="7">'[1]SA1_起業計画案(新)1'!#REF!</definedName>
    <definedName name="D6P">'[1]SA1_起業計画案(新)1'!#REF!</definedName>
    <definedName name="D8P" localSheetId="8">'[1]SA1_起業計画案(新)1'!#REF!</definedName>
    <definedName name="D8P" localSheetId="10">'[1]SA1_起業計画案(新)1'!#REF!</definedName>
    <definedName name="D8P" localSheetId="9">'[1]SA1_起業計画案(新)1'!#REF!</definedName>
    <definedName name="D8P" localSheetId="11">'[1]SA1_起業計画案(新)1'!#REF!</definedName>
    <definedName name="D8P" localSheetId="6">'[1]SA1_起業計画案(新)1'!#REF!</definedName>
    <definedName name="D8P" localSheetId="7">'[1]SA1_起業計画案(新)1'!#REF!</definedName>
    <definedName name="D8P">'[1]SA1_起業計画案(新)1'!#REF!</definedName>
    <definedName name="DATE" localSheetId="8">!#REF!</definedName>
    <definedName name="DATE" localSheetId="10">!#REF!</definedName>
    <definedName name="DATE" localSheetId="9">!#REF!</definedName>
    <definedName name="DATE" localSheetId="11">!#REF!</definedName>
    <definedName name="DATE" localSheetId="6">!#REF!</definedName>
    <definedName name="DATE" localSheetId="7">!#REF!</definedName>
    <definedName name="DATE">!#REF!</definedName>
    <definedName name="DM" localSheetId="8">'[1]SA1_起業計画案(新)1'!#REF!</definedName>
    <definedName name="DM" localSheetId="10">'[1]SA1_起業計画案(新)1'!#REF!</definedName>
    <definedName name="DM" localSheetId="9">'[1]SA1_起業計画案(新)1'!#REF!</definedName>
    <definedName name="DM" localSheetId="11">'[1]SA1_起業計画案(新)1'!#REF!</definedName>
    <definedName name="DM" localSheetId="6">'[1]SA1_起業計画案(新)1'!#REF!</definedName>
    <definedName name="DM" localSheetId="7">'[1]SA1_起業計画案(新)1'!#REF!</definedName>
    <definedName name="DM">'[1]SA1_起業計画案(新)1'!#REF!</definedName>
    <definedName name="E10P" localSheetId="8">'[1]SA1_起業計画案(新)1'!#REF!</definedName>
    <definedName name="E10P" localSheetId="10">'[1]SA1_起業計画案(新)1'!#REF!</definedName>
    <definedName name="E10P" localSheetId="9">'[1]SA1_起業計画案(新)1'!#REF!</definedName>
    <definedName name="E10P" localSheetId="11">'[1]SA1_起業計画案(新)1'!#REF!</definedName>
    <definedName name="E10P" localSheetId="6">'[1]SA1_起業計画案(新)1'!#REF!</definedName>
    <definedName name="E10P" localSheetId="7">'[1]SA1_起業計画案(新)1'!#REF!</definedName>
    <definedName name="E10P">'[1]SA1_起業計画案(新)1'!#REF!</definedName>
    <definedName name="E14P" localSheetId="8">'[1]SA1_起業計画案(新)1'!#REF!</definedName>
    <definedName name="E14P" localSheetId="10">'[1]SA1_起業計画案(新)1'!#REF!</definedName>
    <definedName name="E14P" localSheetId="9">'[1]SA1_起業計画案(新)1'!#REF!</definedName>
    <definedName name="E14P" localSheetId="11">'[1]SA1_起業計画案(新)1'!#REF!</definedName>
    <definedName name="E14P" localSheetId="6">'[1]SA1_起業計画案(新)1'!#REF!</definedName>
    <definedName name="E14P" localSheetId="7">'[1]SA1_起業計画案(新)1'!#REF!</definedName>
    <definedName name="E14P">'[1]SA1_起業計画案(新)1'!#REF!</definedName>
    <definedName name="E4P" localSheetId="8">'[1]SA1_起業計画案(新)1'!#REF!</definedName>
    <definedName name="E4P" localSheetId="10">'[1]SA1_起業計画案(新)1'!#REF!</definedName>
    <definedName name="E4P" localSheetId="9">'[1]SA1_起業計画案(新)1'!#REF!</definedName>
    <definedName name="E4P" localSheetId="11">'[1]SA1_起業計画案(新)1'!#REF!</definedName>
    <definedName name="E4P" localSheetId="6">'[1]SA1_起業計画案(新)1'!#REF!</definedName>
    <definedName name="E4P" localSheetId="7">'[1]SA1_起業計画案(新)1'!#REF!</definedName>
    <definedName name="E4P">'[1]SA1_起業計画案(新)1'!#REF!</definedName>
    <definedName name="E5P" localSheetId="8">'[1]SA1_起業計画案(新)1'!#REF!</definedName>
    <definedName name="E5P" localSheetId="10">'[1]SA1_起業計画案(新)1'!#REF!</definedName>
    <definedName name="E5P" localSheetId="9">'[1]SA1_起業計画案(新)1'!#REF!</definedName>
    <definedName name="E5P" localSheetId="11">'[1]SA1_起業計画案(新)1'!#REF!</definedName>
    <definedName name="E5P" localSheetId="6">'[1]SA1_起業計画案(新)1'!#REF!</definedName>
    <definedName name="E5P" localSheetId="7">'[1]SA1_起業計画案(新)1'!#REF!</definedName>
    <definedName name="E5P">'[1]SA1_起業計画案(新)1'!#REF!</definedName>
    <definedName name="E6P" localSheetId="8">'[1]SA1_起業計画案(新)1'!#REF!</definedName>
    <definedName name="E6P" localSheetId="10">'[1]SA1_起業計画案(新)1'!#REF!</definedName>
    <definedName name="E6P" localSheetId="9">'[1]SA1_起業計画案(新)1'!#REF!</definedName>
    <definedName name="E6P" localSheetId="11">'[1]SA1_起業計画案(新)1'!#REF!</definedName>
    <definedName name="E6P" localSheetId="6">'[1]SA1_起業計画案(新)1'!#REF!</definedName>
    <definedName name="E6P" localSheetId="7">'[1]SA1_起業計画案(新)1'!#REF!</definedName>
    <definedName name="E6P">'[1]SA1_起業計画案(新)1'!#REF!</definedName>
    <definedName name="E8P" localSheetId="8">'[1]SA1_起業計画案(新)1'!#REF!</definedName>
    <definedName name="E8P" localSheetId="10">'[1]SA1_起業計画案(新)1'!#REF!</definedName>
    <definedName name="E8P" localSheetId="9">'[1]SA1_起業計画案(新)1'!#REF!</definedName>
    <definedName name="E8P" localSheetId="11">'[1]SA1_起業計画案(新)1'!#REF!</definedName>
    <definedName name="E8P" localSheetId="6">'[1]SA1_起業計画案(新)1'!#REF!</definedName>
    <definedName name="E8P" localSheetId="7">'[1]SA1_起業計画案(新)1'!#REF!</definedName>
    <definedName name="E8P">'[1]SA1_起業計画案(新)1'!#REF!</definedName>
    <definedName name="EN" localSheetId="8">'[2]SA1_起業計画案(新)1'!#REF!</definedName>
    <definedName name="EN" localSheetId="10">'[2]SA1_起業計画案(新)1'!#REF!</definedName>
    <definedName name="EN" localSheetId="9">'[2]SA1_起業計画案(新)1'!#REF!</definedName>
    <definedName name="EN" localSheetId="11">'[2]SA1_起業計画案(新)1'!#REF!</definedName>
    <definedName name="EN" localSheetId="3">'[2]SA1_起業計画案(新)1'!#REF!</definedName>
    <definedName name="EN" localSheetId="6">'[2]SA1_起業計画案(新)1'!#REF!</definedName>
    <definedName name="EN" localSheetId="7">'[2]SA1_起業計画案(新)1'!#REF!</definedName>
    <definedName name="EN">'[2]SA1_起業計画案(新)1'!#REF!</definedName>
    <definedName name="EV10P" localSheetId="8">'[1]SA1_起業計画案(新)1'!#REF!</definedName>
    <definedName name="EV10P" localSheetId="10">'[1]SA1_起業計画案(新)1'!#REF!</definedName>
    <definedName name="EV10P" localSheetId="9">'[1]SA1_起業計画案(新)1'!#REF!</definedName>
    <definedName name="EV10P" localSheetId="11">'[1]SA1_起業計画案(新)1'!#REF!</definedName>
    <definedName name="EV10P" localSheetId="6">'[1]SA1_起業計画案(新)1'!#REF!</definedName>
    <definedName name="EV10P" localSheetId="7">'[1]SA1_起業計画案(新)1'!#REF!</definedName>
    <definedName name="EV10P">'[1]SA1_起業計画案(新)1'!#REF!</definedName>
    <definedName name="EV14P" localSheetId="8">'[1]SA1_起業計画案(新)1'!#REF!</definedName>
    <definedName name="EV14P" localSheetId="10">'[1]SA1_起業計画案(新)1'!#REF!</definedName>
    <definedName name="EV14P" localSheetId="9">'[1]SA1_起業計画案(新)1'!#REF!</definedName>
    <definedName name="EV14P" localSheetId="11">'[1]SA1_起業計画案(新)1'!#REF!</definedName>
    <definedName name="EV14P" localSheetId="6">'[1]SA1_起業計画案(新)1'!#REF!</definedName>
    <definedName name="EV14P" localSheetId="7">'[1]SA1_起業計画案(新)1'!#REF!</definedName>
    <definedName name="EV14P">'[1]SA1_起業計画案(新)1'!#REF!</definedName>
    <definedName name="EV4P" localSheetId="8">'[1]SA1_起業計画案(新)1'!#REF!</definedName>
    <definedName name="EV4P" localSheetId="10">'[1]SA1_起業計画案(新)1'!#REF!</definedName>
    <definedName name="EV4P" localSheetId="9">'[1]SA1_起業計画案(新)1'!#REF!</definedName>
    <definedName name="EV4P" localSheetId="11">'[1]SA1_起業計画案(新)1'!#REF!</definedName>
    <definedName name="EV4P" localSheetId="6">'[1]SA1_起業計画案(新)1'!#REF!</definedName>
    <definedName name="EV4P" localSheetId="7">'[1]SA1_起業計画案(新)1'!#REF!</definedName>
    <definedName name="EV4P">'[1]SA1_起業計画案(新)1'!#REF!</definedName>
    <definedName name="EV5P" localSheetId="8">'[1]SA1_起業計画案(新)1'!#REF!</definedName>
    <definedName name="EV5P" localSheetId="10">'[1]SA1_起業計画案(新)1'!#REF!</definedName>
    <definedName name="EV5P" localSheetId="9">'[1]SA1_起業計画案(新)1'!#REF!</definedName>
    <definedName name="EV5P" localSheetId="11">'[1]SA1_起業計画案(新)1'!#REF!</definedName>
    <definedName name="EV5P" localSheetId="6">'[1]SA1_起業計画案(新)1'!#REF!</definedName>
    <definedName name="EV5P" localSheetId="7">'[1]SA1_起業計画案(新)1'!#REF!</definedName>
    <definedName name="EV5P">'[1]SA1_起業計画案(新)1'!#REF!</definedName>
    <definedName name="EV6P" localSheetId="8">'[1]SA1_起業計画案(新)1'!#REF!</definedName>
    <definedName name="EV6P" localSheetId="10">'[1]SA1_起業計画案(新)1'!#REF!</definedName>
    <definedName name="EV6P" localSheetId="9">'[1]SA1_起業計画案(新)1'!#REF!</definedName>
    <definedName name="EV6P" localSheetId="11">'[1]SA1_起業計画案(新)1'!#REF!</definedName>
    <definedName name="EV6P" localSheetId="6">'[1]SA1_起業計画案(新)1'!#REF!</definedName>
    <definedName name="EV6P" localSheetId="7">'[1]SA1_起業計画案(新)1'!#REF!</definedName>
    <definedName name="EV6P">'[1]SA1_起業計画案(新)1'!#REF!</definedName>
    <definedName name="EV8P" localSheetId="8">'[1]SA1_起業計画案(新)1'!#REF!</definedName>
    <definedName name="EV8P" localSheetId="10">'[1]SA1_起業計画案(新)1'!#REF!</definedName>
    <definedName name="EV8P" localSheetId="9">'[1]SA1_起業計画案(新)1'!#REF!</definedName>
    <definedName name="EV8P" localSheetId="11">'[1]SA1_起業計画案(新)1'!#REF!</definedName>
    <definedName name="EV8P" localSheetId="6">'[1]SA1_起業計画案(新)1'!#REF!</definedName>
    <definedName name="EV8P" localSheetId="7">'[1]SA1_起業計画案(新)1'!#REF!</definedName>
    <definedName name="EV8P">'[1]SA1_起業計画案(新)1'!#REF!</definedName>
    <definedName name="F10P" localSheetId="8">'[1]SA1_起業計画案(新)1'!#REF!</definedName>
    <definedName name="F10P" localSheetId="10">'[1]SA1_起業計画案(新)1'!#REF!</definedName>
    <definedName name="F10P" localSheetId="9">'[1]SA1_起業計画案(新)1'!#REF!</definedName>
    <definedName name="F10P" localSheetId="11">'[1]SA1_起業計画案(新)1'!#REF!</definedName>
    <definedName name="F10P" localSheetId="6">'[1]SA1_起業計画案(新)1'!#REF!</definedName>
    <definedName name="F10P" localSheetId="7">'[1]SA1_起業計画案(新)1'!#REF!</definedName>
    <definedName name="F10P">'[1]SA1_起業計画案(新)1'!#REF!</definedName>
    <definedName name="F14P" localSheetId="8">'[1]SA1_起業計画案(新)1'!#REF!</definedName>
    <definedName name="F14P" localSheetId="10">'[1]SA1_起業計画案(新)1'!#REF!</definedName>
    <definedName name="F14P" localSheetId="9">'[1]SA1_起業計画案(新)1'!#REF!</definedName>
    <definedName name="F14P" localSheetId="11">'[1]SA1_起業計画案(新)1'!#REF!</definedName>
    <definedName name="F14P" localSheetId="6">'[1]SA1_起業計画案(新)1'!#REF!</definedName>
    <definedName name="F14P" localSheetId="7">'[1]SA1_起業計画案(新)1'!#REF!</definedName>
    <definedName name="F14P">'[1]SA1_起業計画案(新)1'!#REF!</definedName>
    <definedName name="F4P" localSheetId="8">'[1]SA1_起業計画案(新)1'!#REF!</definedName>
    <definedName name="F4P" localSheetId="10">'[1]SA1_起業計画案(新)1'!#REF!</definedName>
    <definedName name="F4P" localSheetId="9">'[1]SA1_起業計画案(新)1'!#REF!</definedName>
    <definedName name="F4P" localSheetId="11">'[1]SA1_起業計画案(新)1'!#REF!</definedName>
    <definedName name="F4P" localSheetId="6">'[1]SA1_起業計画案(新)1'!#REF!</definedName>
    <definedName name="F4P" localSheetId="7">'[1]SA1_起業計画案(新)1'!#REF!</definedName>
    <definedName name="F4P">'[1]SA1_起業計画案(新)1'!#REF!</definedName>
    <definedName name="F5P" localSheetId="8">'[1]SA1_起業計画案(新)1'!#REF!</definedName>
    <definedName name="F5P" localSheetId="10">'[1]SA1_起業計画案(新)1'!#REF!</definedName>
    <definedName name="F5P" localSheetId="9">'[1]SA1_起業計画案(新)1'!#REF!</definedName>
    <definedName name="F5P" localSheetId="11">'[1]SA1_起業計画案(新)1'!#REF!</definedName>
    <definedName name="F5P" localSheetId="6">'[1]SA1_起業計画案(新)1'!#REF!</definedName>
    <definedName name="F5P" localSheetId="7">'[1]SA1_起業計画案(新)1'!#REF!</definedName>
    <definedName name="F5P">'[1]SA1_起業計画案(新)1'!#REF!</definedName>
    <definedName name="F6P" localSheetId="8">'[1]SA1_起業計画案(新)1'!#REF!</definedName>
    <definedName name="F6P" localSheetId="10">'[1]SA1_起業計画案(新)1'!#REF!</definedName>
    <definedName name="F6P" localSheetId="9">'[1]SA1_起業計画案(新)1'!#REF!</definedName>
    <definedName name="F6P" localSheetId="11">'[1]SA1_起業計画案(新)1'!#REF!</definedName>
    <definedName name="F6P" localSheetId="6">'[1]SA1_起業計画案(新)1'!#REF!</definedName>
    <definedName name="F6P" localSheetId="7">'[1]SA1_起業計画案(新)1'!#REF!</definedName>
    <definedName name="F6P">'[1]SA1_起業計画案(新)1'!#REF!</definedName>
    <definedName name="F8P" localSheetId="8">'[1]SA1_起業計画案(新)1'!#REF!</definedName>
    <definedName name="F8P" localSheetId="10">'[1]SA1_起業計画案(新)1'!#REF!</definedName>
    <definedName name="F8P" localSheetId="9">'[1]SA1_起業計画案(新)1'!#REF!</definedName>
    <definedName name="F8P" localSheetId="11">'[1]SA1_起業計画案(新)1'!#REF!</definedName>
    <definedName name="F8P" localSheetId="6">'[1]SA1_起業計画案(新)1'!#REF!</definedName>
    <definedName name="F8P" localSheetId="7">'[1]SA1_起業計画案(新)1'!#REF!</definedName>
    <definedName name="F8P">'[1]SA1_起業計画案(新)1'!#REF!</definedName>
    <definedName name="FK" localSheetId="8">'[1]SA1_起業計画案(新)1'!#REF!</definedName>
    <definedName name="FK" localSheetId="10">'[1]SA1_起業計画案(新)1'!#REF!</definedName>
    <definedName name="FK" localSheetId="9">'[1]SA1_起業計画案(新)1'!#REF!</definedName>
    <definedName name="FK" localSheetId="11">'[1]SA1_起業計画案(新)1'!#REF!</definedName>
    <definedName name="FK" localSheetId="6">'[1]SA1_起業計画案(新)1'!#REF!</definedName>
    <definedName name="FK" localSheetId="7">'[1]SA1_起業計画案(新)1'!#REF!</definedName>
    <definedName name="FK">'[1]SA1_起業計画案(新)1'!#REF!</definedName>
    <definedName name="FU10P" localSheetId="8">'[1]SA1_起業計画案(新)1'!#REF!</definedName>
    <definedName name="FU10P" localSheetId="10">'[1]SA1_起業計画案(新)1'!#REF!</definedName>
    <definedName name="FU10P" localSheetId="9">'[1]SA1_起業計画案(新)1'!#REF!</definedName>
    <definedName name="FU10P" localSheetId="11">'[1]SA1_起業計画案(新)1'!#REF!</definedName>
    <definedName name="FU10P" localSheetId="6">'[1]SA1_起業計画案(新)1'!#REF!</definedName>
    <definedName name="FU10P" localSheetId="7">'[1]SA1_起業計画案(新)1'!#REF!</definedName>
    <definedName name="FU10P">'[1]SA1_起業計画案(新)1'!#REF!</definedName>
    <definedName name="FU14P" localSheetId="8">'[1]SA1_起業計画案(新)1'!#REF!</definedName>
    <definedName name="FU14P" localSheetId="10">'[1]SA1_起業計画案(新)1'!#REF!</definedName>
    <definedName name="FU14P" localSheetId="9">'[1]SA1_起業計画案(新)1'!#REF!</definedName>
    <definedName name="FU14P" localSheetId="11">'[1]SA1_起業計画案(新)1'!#REF!</definedName>
    <definedName name="FU14P" localSheetId="6">'[1]SA1_起業計画案(新)1'!#REF!</definedName>
    <definedName name="FU14P" localSheetId="7">'[1]SA1_起業計画案(新)1'!#REF!</definedName>
    <definedName name="FU14P">'[1]SA1_起業計画案(新)1'!#REF!</definedName>
    <definedName name="FU4P" localSheetId="8">'[1]SA1_起業計画案(新)1'!#REF!</definedName>
    <definedName name="FU4P" localSheetId="10">'[1]SA1_起業計画案(新)1'!#REF!</definedName>
    <definedName name="FU4P" localSheetId="9">'[1]SA1_起業計画案(新)1'!#REF!</definedName>
    <definedName name="FU4P" localSheetId="11">'[1]SA1_起業計画案(新)1'!#REF!</definedName>
    <definedName name="FU4P" localSheetId="6">'[1]SA1_起業計画案(新)1'!#REF!</definedName>
    <definedName name="FU4P" localSheetId="7">'[1]SA1_起業計画案(新)1'!#REF!</definedName>
    <definedName name="FU4P">'[1]SA1_起業計画案(新)1'!#REF!</definedName>
    <definedName name="FU5P" localSheetId="8">'[1]SA1_起業計画案(新)1'!#REF!</definedName>
    <definedName name="FU5P" localSheetId="10">'[1]SA1_起業計画案(新)1'!#REF!</definedName>
    <definedName name="FU5P" localSheetId="9">'[1]SA1_起業計画案(新)1'!#REF!</definedName>
    <definedName name="FU5P" localSheetId="11">'[1]SA1_起業計画案(新)1'!#REF!</definedName>
    <definedName name="FU5P" localSheetId="6">'[1]SA1_起業計画案(新)1'!#REF!</definedName>
    <definedName name="FU5P" localSheetId="7">'[1]SA1_起業計画案(新)1'!#REF!</definedName>
    <definedName name="FU5P">'[1]SA1_起業計画案(新)1'!#REF!</definedName>
    <definedName name="FU6P" localSheetId="8">'[1]SA1_起業計画案(新)1'!#REF!</definedName>
    <definedName name="FU6P" localSheetId="10">'[1]SA1_起業計画案(新)1'!#REF!</definedName>
    <definedName name="FU6P" localSheetId="9">'[1]SA1_起業計画案(新)1'!#REF!</definedName>
    <definedName name="FU6P" localSheetId="11">'[1]SA1_起業計画案(新)1'!#REF!</definedName>
    <definedName name="FU6P" localSheetId="6">'[1]SA1_起業計画案(新)1'!#REF!</definedName>
    <definedName name="FU6P" localSheetId="7">'[1]SA1_起業計画案(新)1'!#REF!</definedName>
    <definedName name="FU6P">'[1]SA1_起業計画案(新)1'!#REF!</definedName>
    <definedName name="FU8P" localSheetId="8">'[1]SA1_起業計画案(新)1'!#REF!</definedName>
    <definedName name="FU8P" localSheetId="10">'[1]SA1_起業計画案(新)1'!#REF!</definedName>
    <definedName name="FU8P" localSheetId="9">'[1]SA1_起業計画案(新)1'!#REF!</definedName>
    <definedName name="FU8P" localSheetId="11">'[1]SA1_起業計画案(新)1'!#REF!</definedName>
    <definedName name="FU8P" localSheetId="6">'[1]SA1_起業計画案(新)1'!#REF!</definedName>
    <definedName name="FU8P" localSheetId="7">'[1]SA1_起業計画案(新)1'!#REF!</definedName>
    <definedName name="FU8P">'[1]SA1_起業計画案(新)1'!#REF!</definedName>
    <definedName name="GT" localSheetId="8">!#REF!</definedName>
    <definedName name="GT" localSheetId="10">!#REF!</definedName>
    <definedName name="GT" localSheetId="9">!#REF!</definedName>
    <definedName name="GT" localSheetId="11">!#REF!</definedName>
    <definedName name="GT" localSheetId="6">!#REF!</definedName>
    <definedName name="GT" localSheetId="7">!#REF!</definedName>
    <definedName name="GT">!#REF!</definedName>
    <definedName name="I10P" localSheetId="8">'[1]SA1_起業計画案(新)1'!#REF!</definedName>
    <definedName name="I10P" localSheetId="10">'[1]SA1_起業計画案(新)1'!#REF!</definedName>
    <definedName name="I10P" localSheetId="9">'[1]SA1_起業計画案(新)1'!#REF!</definedName>
    <definedName name="I10P" localSheetId="11">'[1]SA1_起業計画案(新)1'!#REF!</definedName>
    <definedName name="I10P" localSheetId="6">'[1]SA1_起業計画案(新)1'!#REF!</definedName>
    <definedName name="I10P" localSheetId="7">'[1]SA1_起業計画案(新)1'!#REF!</definedName>
    <definedName name="I10P">'[1]SA1_起業計画案(新)1'!#REF!</definedName>
    <definedName name="I14P" localSheetId="8">'[1]SA1_起業計画案(新)1'!#REF!</definedName>
    <definedName name="I14P" localSheetId="10">'[1]SA1_起業計画案(新)1'!#REF!</definedName>
    <definedName name="I14P" localSheetId="9">'[1]SA1_起業計画案(新)1'!#REF!</definedName>
    <definedName name="I14P" localSheetId="11">'[1]SA1_起業計画案(新)1'!#REF!</definedName>
    <definedName name="I14P" localSheetId="6">'[1]SA1_起業計画案(新)1'!#REF!</definedName>
    <definedName name="I14P" localSheetId="7">'[1]SA1_起業計画案(新)1'!#REF!</definedName>
    <definedName name="I14P">'[1]SA1_起業計画案(新)1'!#REF!</definedName>
    <definedName name="I4P" localSheetId="8">'[1]SA1_起業計画案(新)1'!#REF!</definedName>
    <definedName name="I4P" localSheetId="10">'[1]SA1_起業計画案(新)1'!#REF!</definedName>
    <definedName name="I4P" localSheetId="9">'[1]SA1_起業計画案(新)1'!#REF!</definedName>
    <definedName name="I4P" localSheetId="11">'[1]SA1_起業計画案(新)1'!#REF!</definedName>
    <definedName name="I4P" localSheetId="6">'[1]SA1_起業計画案(新)1'!#REF!</definedName>
    <definedName name="I4P" localSheetId="7">'[1]SA1_起業計画案(新)1'!#REF!</definedName>
    <definedName name="I4P">'[1]SA1_起業計画案(新)1'!#REF!</definedName>
    <definedName name="I5P" localSheetId="8">'[1]SA1_起業計画案(新)1'!#REF!</definedName>
    <definedName name="I5P" localSheetId="10">'[1]SA1_起業計画案(新)1'!#REF!</definedName>
    <definedName name="I5P" localSheetId="9">'[1]SA1_起業計画案(新)1'!#REF!</definedName>
    <definedName name="I5P" localSheetId="11">'[1]SA1_起業計画案(新)1'!#REF!</definedName>
    <definedName name="I5P" localSheetId="6">'[1]SA1_起業計画案(新)1'!#REF!</definedName>
    <definedName name="I5P" localSheetId="7">'[1]SA1_起業計画案(新)1'!#REF!</definedName>
    <definedName name="I5P">'[1]SA1_起業計画案(新)1'!#REF!</definedName>
    <definedName name="I6P" localSheetId="8">'[1]SA1_起業計画案(新)1'!#REF!</definedName>
    <definedName name="I6P" localSheetId="10">'[1]SA1_起業計画案(新)1'!#REF!</definedName>
    <definedName name="I6P" localSheetId="9">'[1]SA1_起業計画案(新)1'!#REF!</definedName>
    <definedName name="I6P" localSheetId="11">'[1]SA1_起業計画案(新)1'!#REF!</definedName>
    <definedName name="I6P" localSheetId="6">'[1]SA1_起業計画案(新)1'!#REF!</definedName>
    <definedName name="I6P" localSheetId="7">'[1]SA1_起業計画案(新)1'!#REF!</definedName>
    <definedName name="I6P">'[1]SA1_起業計画案(新)1'!#REF!</definedName>
    <definedName name="I8P" localSheetId="8">'[1]SA1_起業計画案(新)1'!#REF!</definedName>
    <definedName name="I8P" localSheetId="10">'[1]SA1_起業計画案(新)1'!#REF!</definedName>
    <definedName name="I8P" localSheetId="9">'[1]SA1_起業計画案(新)1'!#REF!</definedName>
    <definedName name="I8P" localSheetId="11">'[1]SA1_起業計画案(新)1'!#REF!</definedName>
    <definedName name="I8P" localSheetId="6">'[1]SA1_起業計画案(新)1'!#REF!</definedName>
    <definedName name="I8P" localSheetId="7">'[1]SA1_起業計画案(新)1'!#REF!</definedName>
    <definedName name="I8P">'[1]SA1_起業計画案(新)1'!#REF!</definedName>
    <definedName name="JN" localSheetId="8">'[2]SA1_起業計画案(新)1'!#REF!</definedName>
    <definedName name="JN" localSheetId="10">'[2]SA1_起業計画案(新)1'!#REF!</definedName>
    <definedName name="JN" localSheetId="9">'[2]SA1_起業計画案(新)1'!#REF!</definedName>
    <definedName name="JN" localSheetId="11">'[2]SA1_起業計画案(新)1'!#REF!</definedName>
    <definedName name="JN" localSheetId="3">'[2]SA1_起業計画案(新)1'!#REF!</definedName>
    <definedName name="JN" localSheetId="6">'[2]SA1_起業計画案(新)1'!#REF!</definedName>
    <definedName name="JN" localSheetId="7">'[2]SA1_起業計画案(新)1'!#REF!</definedName>
    <definedName name="JN">'[2]SA1_起業計画案(新)1'!#REF!</definedName>
    <definedName name="k" localSheetId="8">!#REF!</definedName>
    <definedName name="k" localSheetId="10">!#REF!</definedName>
    <definedName name="k" localSheetId="9">!#REF!</definedName>
    <definedName name="k" localSheetId="11">!#REF!</definedName>
    <definedName name="k" localSheetId="6">!#REF!</definedName>
    <definedName name="k" localSheetId="7">!#REF!</definedName>
    <definedName name="k">!#REF!</definedName>
    <definedName name="L10P" localSheetId="8">'[1]SA1_起業計画案(新)1'!#REF!</definedName>
    <definedName name="L10P" localSheetId="10">'[1]SA1_起業計画案(新)1'!#REF!</definedName>
    <definedName name="L10P" localSheetId="9">'[1]SA1_起業計画案(新)1'!#REF!</definedName>
    <definedName name="L10P" localSheetId="11">'[1]SA1_起業計画案(新)1'!#REF!</definedName>
    <definedName name="L10P" localSheetId="6">'[1]SA1_起業計画案(新)1'!#REF!</definedName>
    <definedName name="L10P" localSheetId="7">'[1]SA1_起業計画案(新)1'!#REF!</definedName>
    <definedName name="L10P">'[1]SA1_起業計画案(新)1'!#REF!</definedName>
    <definedName name="L14P" localSheetId="8">'[1]SA1_起業計画案(新)1'!#REF!</definedName>
    <definedName name="L14P" localSheetId="10">'[1]SA1_起業計画案(新)1'!#REF!</definedName>
    <definedName name="L14P" localSheetId="9">'[1]SA1_起業計画案(新)1'!#REF!</definedName>
    <definedName name="L14P" localSheetId="11">'[1]SA1_起業計画案(新)1'!#REF!</definedName>
    <definedName name="L14P" localSheetId="6">'[1]SA1_起業計画案(新)1'!#REF!</definedName>
    <definedName name="L14P" localSheetId="7">'[1]SA1_起業計画案(新)1'!#REF!</definedName>
    <definedName name="L14P">'[1]SA1_起業計画案(新)1'!#REF!</definedName>
    <definedName name="L4P" localSheetId="8">'[1]SA1_起業計画案(新)1'!#REF!</definedName>
    <definedName name="L4P" localSheetId="10">'[1]SA1_起業計画案(新)1'!#REF!</definedName>
    <definedName name="L4P" localSheetId="9">'[1]SA1_起業計画案(新)1'!#REF!</definedName>
    <definedName name="L4P" localSheetId="11">'[1]SA1_起業計画案(新)1'!#REF!</definedName>
    <definedName name="L4P" localSheetId="6">'[1]SA1_起業計画案(新)1'!#REF!</definedName>
    <definedName name="L4P" localSheetId="7">'[1]SA1_起業計画案(新)1'!#REF!</definedName>
    <definedName name="L4P">'[1]SA1_起業計画案(新)1'!#REF!</definedName>
    <definedName name="L5P" localSheetId="8">'[1]SA1_起業計画案(新)1'!#REF!</definedName>
    <definedName name="L5P" localSheetId="10">'[1]SA1_起業計画案(新)1'!#REF!</definedName>
    <definedName name="L5P" localSheetId="9">'[1]SA1_起業計画案(新)1'!#REF!</definedName>
    <definedName name="L5P" localSheetId="11">'[1]SA1_起業計画案(新)1'!#REF!</definedName>
    <definedName name="L5P" localSheetId="6">'[1]SA1_起業計画案(新)1'!#REF!</definedName>
    <definedName name="L5P" localSheetId="7">'[1]SA1_起業計画案(新)1'!#REF!</definedName>
    <definedName name="L5P">'[1]SA1_起業計画案(新)1'!#REF!</definedName>
    <definedName name="L6P" localSheetId="8">'[1]SA1_起業計画案(新)1'!#REF!</definedName>
    <definedName name="L6P" localSheetId="10">'[1]SA1_起業計画案(新)1'!#REF!</definedName>
    <definedName name="L6P" localSheetId="9">'[1]SA1_起業計画案(新)1'!#REF!</definedName>
    <definedName name="L6P" localSheetId="11">'[1]SA1_起業計画案(新)1'!#REF!</definedName>
    <definedName name="L6P" localSheetId="6">'[1]SA1_起業計画案(新)1'!#REF!</definedName>
    <definedName name="L6P" localSheetId="7">'[1]SA1_起業計画案(新)1'!#REF!</definedName>
    <definedName name="L6P">'[1]SA1_起業計画案(新)1'!#REF!</definedName>
    <definedName name="L8P" localSheetId="8">'[1]SA1_起業計画案(新)1'!#REF!</definedName>
    <definedName name="L8P" localSheetId="10">'[1]SA1_起業計画案(新)1'!#REF!</definedName>
    <definedName name="L8P" localSheetId="9">'[1]SA1_起業計画案(新)1'!#REF!</definedName>
    <definedName name="L8P" localSheetId="11">'[1]SA1_起業計画案(新)1'!#REF!</definedName>
    <definedName name="L8P" localSheetId="6">'[1]SA1_起業計画案(新)1'!#REF!</definedName>
    <definedName name="L8P" localSheetId="7">'[1]SA1_起業計画案(新)1'!#REF!</definedName>
    <definedName name="L8P">'[1]SA1_起業計画案(新)1'!#REF!</definedName>
    <definedName name="MC" localSheetId="8">!#REF!</definedName>
    <definedName name="MC" localSheetId="10">!#REF!</definedName>
    <definedName name="MC" localSheetId="9">!#REF!</definedName>
    <definedName name="MC" localSheetId="11">!#REF!</definedName>
    <definedName name="MC" localSheetId="6">!#REF!</definedName>
    <definedName name="MC" localSheetId="7">!#REF!</definedName>
    <definedName name="MC">!#REF!</definedName>
    <definedName name="MRP" localSheetId="8">!#REF!</definedName>
    <definedName name="MRP" localSheetId="10">!#REF!</definedName>
    <definedName name="MRP" localSheetId="9">!#REF!</definedName>
    <definedName name="MRP" localSheetId="11">!#REF!</definedName>
    <definedName name="MRP" localSheetId="6">!#REF!</definedName>
    <definedName name="MRP" localSheetId="7">!#REF!</definedName>
    <definedName name="MRP">!#REF!</definedName>
    <definedName name="MUP" localSheetId="8">!#REF!</definedName>
    <definedName name="MUP" localSheetId="10">!#REF!</definedName>
    <definedName name="MUP" localSheetId="9">!#REF!</definedName>
    <definedName name="MUP" localSheetId="11">!#REF!</definedName>
    <definedName name="MUP" localSheetId="6">!#REF!</definedName>
    <definedName name="MUP" localSheetId="7">!#REF!</definedName>
    <definedName name="MUP">!#REF!</definedName>
    <definedName name="OPT0" localSheetId="8">!#REF!</definedName>
    <definedName name="OPT0" localSheetId="10">!#REF!</definedName>
    <definedName name="OPT0" localSheetId="9">!#REF!</definedName>
    <definedName name="OPT0" localSheetId="11">!#REF!</definedName>
    <definedName name="OPT0" localSheetId="6">!#REF!</definedName>
    <definedName name="OPT0" localSheetId="7">!#REF!</definedName>
    <definedName name="OPT0">!#REF!</definedName>
    <definedName name="OPTA" localSheetId="8">!#REF!</definedName>
    <definedName name="OPTA" localSheetId="10">!#REF!</definedName>
    <definedName name="OPTA" localSheetId="9">!#REF!</definedName>
    <definedName name="OPTA" localSheetId="11">!#REF!</definedName>
    <definedName name="OPTA" localSheetId="6">!#REF!</definedName>
    <definedName name="OPTA" localSheetId="7">!#REF!</definedName>
    <definedName name="OPTA">!#REF!</definedName>
    <definedName name="OT14P" localSheetId="8">'[1]SA1_起業計画案(新)1'!#REF!</definedName>
    <definedName name="OT14P" localSheetId="10">'[1]SA1_起業計画案(新)1'!#REF!</definedName>
    <definedName name="OT14P" localSheetId="9">'[1]SA1_起業計画案(新)1'!#REF!</definedName>
    <definedName name="OT14P" localSheetId="11">'[1]SA1_起業計画案(新)1'!#REF!</definedName>
    <definedName name="OT14P" localSheetId="6">'[1]SA1_起業計画案(新)1'!#REF!</definedName>
    <definedName name="OT14P" localSheetId="7">'[1]SA1_起業計画案(新)1'!#REF!</definedName>
    <definedName name="OT14P">'[1]SA1_起業計画案(新)1'!#REF!</definedName>
    <definedName name="OT4P" localSheetId="8">'[1]SA1_起業計画案(新)1'!#REF!</definedName>
    <definedName name="OT4P" localSheetId="10">'[1]SA1_起業計画案(新)1'!#REF!</definedName>
    <definedName name="OT4P" localSheetId="9">'[1]SA1_起業計画案(新)1'!#REF!</definedName>
    <definedName name="OT4P" localSheetId="11">'[1]SA1_起業計画案(新)1'!#REF!</definedName>
    <definedName name="OT4P" localSheetId="6">'[1]SA1_起業計画案(新)1'!#REF!</definedName>
    <definedName name="OT4P" localSheetId="7">'[1]SA1_起業計画案(新)1'!#REF!</definedName>
    <definedName name="OT4P">'[1]SA1_起業計画案(新)1'!#REF!</definedName>
    <definedName name="OT5P" localSheetId="8">'[1]SA1_起業計画案(新)1'!#REF!</definedName>
    <definedName name="OT5P" localSheetId="10">'[1]SA1_起業計画案(新)1'!#REF!</definedName>
    <definedName name="OT5P" localSheetId="9">'[1]SA1_起業計画案(新)1'!#REF!</definedName>
    <definedName name="OT5P" localSheetId="11">'[1]SA1_起業計画案(新)1'!#REF!</definedName>
    <definedName name="OT5P" localSheetId="6">'[1]SA1_起業計画案(新)1'!#REF!</definedName>
    <definedName name="OT5P" localSheetId="7">'[1]SA1_起業計画案(新)1'!#REF!</definedName>
    <definedName name="OT5P">'[1]SA1_起業計画案(新)1'!#REF!</definedName>
    <definedName name="OT6P" localSheetId="8">'[1]SA1_起業計画案(新)1'!#REF!</definedName>
    <definedName name="OT6P" localSheetId="10">'[1]SA1_起業計画案(新)1'!#REF!</definedName>
    <definedName name="OT6P" localSheetId="9">'[1]SA1_起業計画案(新)1'!#REF!</definedName>
    <definedName name="OT6P" localSheetId="11">'[1]SA1_起業計画案(新)1'!#REF!</definedName>
    <definedName name="OT6P" localSheetId="6">'[1]SA1_起業計画案(新)1'!#REF!</definedName>
    <definedName name="OT6P" localSheetId="7">'[1]SA1_起業計画案(新)1'!#REF!</definedName>
    <definedName name="OT6P">'[1]SA1_起業計画案(新)1'!#REF!</definedName>
    <definedName name="OT8P" localSheetId="8">'[1]SA1_起業計画案(新)1'!#REF!</definedName>
    <definedName name="OT8P" localSheetId="10">'[1]SA1_起業計画案(新)1'!#REF!</definedName>
    <definedName name="OT8P" localSheetId="9">'[1]SA1_起業計画案(新)1'!#REF!</definedName>
    <definedName name="OT8P" localSheetId="11">'[1]SA1_起業計画案(新)1'!#REF!</definedName>
    <definedName name="OT8P" localSheetId="6">'[1]SA1_起業計画案(新)1'!#REF!</definedName>
    <definedName name="OT8P" localSheetId="7">'[1]SA1_起業計画案(新)1'!#REF!</definedName>
    <definedName name="OT8P">'[1]SA1_起業計画案(新)1'!#REF!</definedName>
    <definedName name="P10P" localSheetId="8">'[1]SA1_起業計画案(新)1'!#REF!</definedName>
    <definedName name="P10P" localSheetId="10">'[1]SA1_起業計画案(新)1'!#REF!</definedName>
    <definedName name="P10P" localSheetId="9">'[1]SA1_起業計画案(新)1'!#REF!</definedName>
    <definedName name="P10P" localSheetId="11">'[1]SA1_起業計画案(新)1'!#REF!</definedName>
    <definedName name="P10P" localSheetId="6">'[1]SA1_起業計画案(新)1'!#REF!</definedName>
    <definedName name="P10P" localSheetId="7">'[1]SA1_起業計画案(新)1'!#REF!</definedName>
    <definedName name="P10P">'[1]SA1_起業計画案(新)1'!#REF!</definedName>
    <definedName name="P14P" localSheetId="8">'[1]SA1_起業計画案(新)1'!#REF!</definedName>
    <definedName name="P14P" localSheetId="10">'[1]SA1_起業計画案(新)1'!#REF!</definedName>
    <definedName name="P14P" localSheetId="9">'[1]SA1_起業計画案(新)1'!#REF!</definedName>
    <definedName name="P14P" localSheetId="11">'[1]SA1_起業計画案(新)1'!#REF!</definedName>
    <definedName name="P14P" localSheetId="6">'[1]SA1_起業計画案(新)1'!#REF!</definedName>
    <definedName name="P14P" localSheetId="7">'[1]SA1_起業計画案(新)1'!#REF!</definedName>
    <definedName name="P14P">'[1]SA1_起業計画案(新)1'!#REF!</definedName>
    <definedName name="P4P" localSheetId="8">'[1]SA1_起業計画案(新)1'!#REF!</definedName>
    <definedName name="P4P" localSheetId="10">'[1]SA1_起業計画案(新)1'!#REF!</definedName>
    <definedName name="P4P" localSheetId="9">'[1]SA1_起業計画案(新)1'!#REF!</definedName>
    <definedName name="P4P" localSheetId="11">'[1]SA1_起業計画案(新)1'!#REF!</definedName>
    <definedName name="P4P" localSheetId="6">'[1]SA1_起業計画案(新)1'!#REF!</definedName>
    <definedName name="P4P" localSheetId="7">'[1]SA1_起業計画案(新)1'!#REF!</definedName>
    <definedName name="P4P">'[1]SA1_起業計画案(新)1'!#REF!</definedName>
    <definedName name="P5P" localSheetId="8">'[1]SA1_起業計画案(新)1'!#REF!</definedName>
    <definedName name="P5P" localSheetId="10">'[1]SA1_起業計画案(新)1'!#REF!</definedName>
    <definedName name="P5P" localSheetId="9">'[1]SA1_起業計画案(新)1'!#REF!</definedName>
    <definedName name="P5P" localSheetId="11">'[1]SA1_起業計画案(新)1'!#REF!</definedName>
    <definedName name="P5P" localSheetId="6">'[1]SA1_起業計画案(新)1'!#REF!</definedName>
    <definedName name="P5P" localSheetId="7">'[1]SA1_起業計画案(新)1'!#REF!</definedName>
    <definedName name="P5P">'[1]SA1_起業計画案(新)1'!#REF!</definedName>
    <definedName name="P6P" localSheetId="8">'[1]SA1_起業計画案(新)1'!#REF!</definedName>
    <definedName name="P6P" localSheetId="10">'[1]SA1_起業計画案(新)1'!#REF!</definedName>
    <definedName name="P6P" localSheetId="9">'[1]SA1_起業計画案(新)1'!#REF!</definedName>
    <definedName name="P6P" localSheetId="11">'[1]SA1_起業計画案(新)1'!#REF!</definedName>
    <definedName name="P6P" localSheetId="6">'[1]SA1_起業計画案(新)1'!#REF!</definedName>
    <definedName name="P6P" localSheetId="7">'[1]SA1_起業計画案(新)1'!#REF!</definedName>
    <definedName name="P6P">'[1]SA1_起業計画案(新)1'!#REF!</definedName>
    <definedName name="P8P" localSheetId="8">'[1]SA1_起業計画案(新)1'!#REF!</definedName>
    <definedName name="P8P" localSheetId="10">'[1]SA1_起業計画案(新)1'!#REF!</definedName>
    <definedName name="P8P" localSheetId="9">'[1]SA1_起業計画案(新)1'!#REF!</definedName>
    <definedName name="P8P" localSheetId="11">'[1]SA1_起業計画案(新)1'!#REF!</definedName>
    <definedName name="P8P" localSheetId="6">'[1]SA1_起業計画案(新)1'!#REF!</definedName>
    <definedName name="P8P" localSheetId="7">'[1]SA1_起業計画案(新)1'!#REF!</definedName>
    <definedName name="P8P">'[1]SA1_起業計画案(新)1'!#REF!</definedName>
    <definedName name="PC" localSheetId="8">'[1]SA1_起業計画案(新)1'!#REF!</definedName>
    <definedName name="PC" localSheetId="10">'[1]SA1_起業計画案(新)1'!#REF!</definedName>
    <definedName name="PC" localSheetId="9">'[1]SA1_起業計画案(新)1'!#REF!</definedName>
    <definedName name="PC" localSheetId="11">'[1]SA1_起業計画案(新)1'!#REF!</definedName>
    <definedName name="PC" localSheetId="6">'[1]SA1_起業計画案(新)1'!#REF!</definedName>
    <definedName name="PC" localSheetId="7">'[1]SA1_起業計画案(新)1'!#REF!</definedName>
    <definedName name="PC">'[1]SA1_起業計画案(新)1'!#REF!</definedName>
    <definedName name="PP10P" localSheetId="8">'[1]SA1_起業計画案(新)1'!#REF!</definedName>
    <definedName name="PP10P" localSheetId="10">'[1]SA1_起業計画案(新)1'!#REF!</definedName>
    <definedName name="PP10P" localSheetId="9">'[1]SA1_起業計画案(新)1'!#REF!</definedName>
    <definedName name="PP10P" localSheetId="11">'[1]SA1_起業計画案(新)1'!#REF!</definedName>
    <definedName name="PP10P" localSheetId="6">'[1]SA1_起業計画案(新)1'!#REF!</definedName>
    <definedName name="PP10P" localSheetId="7">'[1]SA1_起業計画案(新)1'!#REF!</definedName>
    <definedName name="PP10P">'[1]SA1_起業計画案(新)1'!#REF!</definedName>
    <definedName name="PP14P" localSheetId="8">'[1]SA1_起業計画案(新)1'!#REF!</definedName>
    <definedName name="PP14P" localSheetId="10">'[1]SA1_起業計画案(新)1'!#REF!</definedName>
    <definedName name="PP14P" localSheetId="9">'[1]SA1_起業計画案(新)1'!#REF!</definedName>
    <definedName name="PP14P" localSheetId="11">'[1]SA1_起業計画案(新)1'!#REF!</definedName>
    <definedName name="PP14P" localSheetId="6">'[1]SA1_起業計画案(新)1'!#REF!</definedName>
    <definedName name="PP14P" localSheetId="7">'[1]SA1_起業計画案(新)1'!#REF!</definedName>
    <definedName name="PP14P">'[1]SA1_起業計画案(新)1'!#REF!</definedName>
    <definedName name="PP4P" localSheetId="8">'[1]SA1_起業計画案(新)1'!#REF!</definedName>
    <definedName name="PP4P" localSheetId="10">'[1]SA1_起業計画案(新)1'!#REF!</definedName>
    <definedName name="PP4P" localSheetId="9">'[1]SA1_起業計画案(新)1'!#REF!</definedName>
    <definedName name="PP4P" localSheetId="11">'[1]SA1_起業計画案(新)1'!#REF!</definedName>
    <definedName name="PP4P" localSheetId="6">'[1]SA1_起業計画案(新)1'!#REF!</definedName>
    <definedName name="PP4P" localSheetId="7">'[1]SA1_起業計画案(新)1'!#REF!</definedName>
    <definedName name="PP4P">'[1]SA1_起業計画案(新)1'!#REF!</definedName>
    <definedName name="PP5P" localSheetId="8">'[1]SA1_起業計画案(新)1'!#REF!</definedName>
    <definedName name="PP5P" localSheetId="10">'[1]SA1_起業計画案(新)1'!#REF!</definedName>
    <definedName name="PP5P" localSheetId="9">'[1]SA1_起業計画案(新)1'!#REF!</definedName>
    <definedName name="PP5P" localSheetId="11">'[1]SA1_起業計画案(新)1'!#REF!</definedName>
    <definedName name="PP5P" localSheetId="6">'[1]SA1_起業計画案(新)1'!#REF!</definedName>
    <definedName name="PP5P" localSheetId="7">'[1]SA1_起業計画案(新)1'!#REF!</definedName>
    <definedName name="PP5P">'[1]SA1_起業計画案(新)1'!#REF!</definedName>
    <definedName name="PP6P" localSheetId="8">'[1]SA1_起業計画案(新)1'!#REF!</definedName>
    <definedName name="PP6P" localSheetId="10">'[1]SA1_起業計画案(新)1'!#REF!</definedName>
    <definedName name="PP6P" localSheetId="9">'[1]SA1_起業計画案(新)1'!#REF!</definedName>
    <definedName name="PP6P" localSheetId="11">'[1]SA1_起業計画案(新)1'!#REF!</definedName>
    <definedName name="PP6P" localSheetId="6">'[1]SA1_起業計画案(新)1'!#REF!</definedName>
    <definedName name="PP6P" localSheetId="7">'[1]SA1_起業計画案(新)1'!#REF!</definedName>
    <definedName name="PP6P">'[1]SA1_起業計画案(新)1'!#REF!</definedName>
    <definedName name="PP8P" localSheetId="8">'[1]SA1_起業計画案(新)1'!#REF!</definedName>
    <definedName name="PP8P" localSheetId="10">'[1]SA1_起業計画案(新)1'!#REF!</definedName>
    <definedName name="PP8P" localSheetId="9">'[1]SA1_起業計画案(新)1'!#REF!</definedName>
    <definedName name="PP8P" localSheetId="11">'[1]SA1_起業計画案(新)1'!#REF!</definedName>
    <definedName name="PP8P" localSheetId="6">'[1]SA1_起業計画案(新)1'!#REF!</definedName>
    <definedName name="PP8P" localSheetId="7">'[1]SA1_起業計画案(新)1'!#REF!</definedName>
    <definedName name="PP8P">'[1]SA1_起業計画案(新)1'!#REF!</definedName>
    <definedName name="_xlnm.Print_Area" localSheetId="2">'(二)用水基本資料'!$A$1:$E$30</definedName>
    <definedName name="_xlnm.Print_Area" localSheetId="3">'(三)R9版用水平衡圖(有製程)'!$A$1:$AV$59</definedName>
    <definedName name="_xlnm.Print_Area">!#REF!,!#REF!,!#REF!,!#REF!</definedName>
    <definedName name="print_area1" localSheetId="8">!#REF!,!#REF!,!#REF!,!#REF!</definedName>
    <definedName name="print_area1" localSheetId="10">!#REF!,!#REF!,!#REF!,!#REF!</definedName>
    <definedName name="print_area1" localSheetId="9">!#REF!,!#REF!,!#REF!,!#REF!</definedName>
    <definedName name="print_area1" localSheetId="11">!#REF!,!#REF!,!#REF!,!#REF!</definedName>
    <definedName name="print_area1" localSheetId="6">!#REF!,!#REF!,!#REF!,!#REF!</definedName>
    <definedName name="print_area1" localSheetId="7">!#REF!,!#REF!,!#REF!,!#REF!</definedName>
    <definedName name="print_area1" localSheetId="13">!#REF!,!#REF!,!#REF!,!#REF!</definedName>
    <definedName name="print_area1">!#REF!,!#REF!,!#REF!,!#REF!</definedName>
    <definedName name="PX10P" localSheetId="8">'[1]SA1_起業計画案(新)1'!#REF!</definedName>
    <definedName name="PX10P" localSheetId="10">'[1]SA1_起業計画案(新)1'!#REF!</definedName>
    <definedName name="PX10P" localSheetId="9">'[1]SA1_起業計画案(新)1'!#REF!</definedName>
    <definedName name="PX10P" localSheetId="11">'[1]SA1_起業計画案(新)1'!#REF!</definedName>
    <definedName name="PX10P" localSheetId="6">'[1]SA1_起業計画案(新)1'!#REF!</definedName>
    <definedName name="PX10P" localSheetId="7">'[1]SA1_起業計画案(新)1'!#REF!</definedName>
    <definedName name="PX10P">'[1]SA1_起業計画案(新)1'!#REF!</definedName>
    <definedName name="PX14P" localSheetId="8">'[1]SA1_起業計画案(新)1'!#REF!</definedName>
    <definedName name="PX14P" localSheetId="10">'[1]SA1_起業計画案(新)1'!#REF!</definedName>
    <definedName name="PX14P" localSheetId="9">'[1]SA1_起業計画案(新)1'!#REF!</definedName>
    <definedName name="PX14P" localSheetId="11">'[1]SA1_起業計画案(新)1'!#REF!</definedName>
    <definedName name="PX14P" localSheetId="6">'[1]SA1_起業計画案(新)1'!#REF!</definedName>
    <definedName name="PX14P" localSheetId="7">'[1]SA1_起業計画案(新)1'!#REF!</definedName>
    <definedName name="PX14P">'[1]SA1_起業計画案(新)1'!#REF!</definedName>
    <definedName name="PX4P" localSheetId="8">'[1]SA1_起業計画案(新)1'!#REF!</definedName>
    <definedName name="PX4P" localSheetId="10">'[1]SA1_起業計画案(新)1'!#REF!</definedName>
    <definedName name="PX4P" localSheetId="9">'[1]SA1_起業計画案(新)1'!#REF!</definedName>
    <definedName name="PX4P" localSheetId="11">'[1]SA1_起業計画案(新)1'!#REF!</definedName>
    <definedName name="PX4P" localSheetId="6">'[1]SA1_起業計画案(新)1'!#REF!</definedName>
    <definedName name="PX4P" localSheetId="7">'[1]SA1_起業計画案(新)1'!#REF!</definedName>
    <definedName name="PX4P">'[1]SA1_起業計画案(新)1'!#REF!</definedName>
    <definedName name="PX5P" localSheetId="8">'[1]SA1_起業計画案(新)1'!#REF!</definedName>
    <definedName name="PX5P" localSheetId="10">'[1]SA1_起業計画案(新)1'!#REF!</definedName>
    <definedName name="PX5P" localSheetId="9">'[1]SA1_起業計画案(新)1'!#REF!</definedName>
    <definedName name="PX5P" localSheetId="11">'[1]SA1_起業計画案(新)1'!#REF!</definedName>
    <definedName name="PX5P" localSheetId="6">'[1]SA1_起業計画案(新)1'!#REF!</definedName>
    <definedName name="PX5P" localSheetId="7">'[1]SA1_起業計画案(新)1'!#REF!</definedName>
    <definedName name="PX5P">'[1]SA1_起業計画案(新)1'!#REF!</definedName>
    <definedName name="PX6P" localSheetId="8">'[1]SA1_起業計画案(新)1'!#REF!</definedName>
    <definedName name="PX6P" localSheetId="10">'[1]SA1_起業計画案(新)1'!#REF!</definedName>
    <definedName name="PX6P" localSheetId="9">'[1]SA1_起業計画案(新)1'!#REF!</definedName>
    <definedName name="PX6P" localSheetId="11">'[1]SA1_起業計画案(新)1'!#REF!</definedName>
    <definedName name="PX6P" localSheetId="6">'[1]SA1_起業計画案(新)1'!#REF!</definedName>
    <definedName name="PX6P" localSheetId="7">'[1]SA1_起業計画案(新)1'!#REF!</definedName>
    <definedName name="PX6P">'[1]SA1_起業計画案(新)1'!#REF!</definedName>
    <definedName name="PX8P" localSheetId="8">'[1]SA1_起業計画案(新)1'!#REF!</definedName>
    <definedName name="PX8P" localSheetId="10">'[1]SA1_起業計画案(新)1'!#REF!</definedName>
    <definedName name="PX8P" localSheetId="9">'[1]SA1_起業計画案(新)1'!#REF!</definedName>
    <definedName name="PX8P" localSheetId="11">'[1]SA1_起業計画案(新)1'!#REF!</definedName>
    <definedName name="PX8P" localSheetId="6">'[1]SA1_起業計画案(新)1'!#REF!</definedName>
    <definedName name="PX8P" localSheetId="7">'[1]SA1_起業計画案(新)1'!#REF!</definedName>
    <definedName name="PX8P">'[1]SA1_起業計画案(新)1'!#REF!</definedName>
    <definedName name="RP" localSheetId="8">!#REF!</definedName>
    <definedName name="RP" localSheetId="10">!#REF!</definedName>
    <definedName name="RP" localSheetId="9">!#REF!</definedName>
    <definedName name="RP" localSheetId="11">!#REF!</definedName>
    <definedName name="RP" localSheetId="6">!#REF!</definedName>
    <definedName name="RP" localSheetId="7">!#REF!</definedName>
    <definedName name="RP">!#REF!</definedName>
    <definedName name="SP" localSheetId="8">!#REF!</definedName>
    <definedName name="SP" localSheetId="10">!#REF!</definedName>
    <definedName name="SP" localSheetId="9">!#REF!</definedName>
    <definedName name="SP" localSheetId="11">!#REF!</definedName>
    <definedName name="SP" localSheetId="6">!#REF!</definedName>
    <definedName name="SP" localSheetId="7">!#REF!</definedName>
    <definedName name="SP">!#REF!</definedName>
    <definedName name="SPC" localSheetId="8">'[1]SA1_起業計画案(新)1'!#REF!</definedName>
    <definedName name="SPC" localSheetId="10">'[1]SA1_起業計画案(新)1'!#REF!</definedName>
    <definedName name="SPC" localSheetId="9">'[1]SA1_起業計画案(新)1'!#REF!</definedName>
    <definedName name="SPC" localSheetId="11">'[1]SA1_起業計画案(新)1'!#REF!</definedName>
    <definedName name="SPC" localSheetId="6">'[1]SA1_起業計画案(新)1'!#REF!</definedName>
    <definedName name="SPC" localSheetId="7">'[1]SA1_起業計画案(新)1'!#REF!</definedName>
    <definedName name="SPC">'[1]SA1_起業計画案(新)1'!#REF!</definedName>
    <definedName name="ST" localSheetId="8">!#REF!</definedName>
    <definedName name="ST" localSheetId="10">!#REF!</definedName>
    <definedName name="ST" localSheetId="9">!#REF!</definedName>
    <definedName name="ST" localSheetId="11">!#REF!</definedName>
    <definedName name="ST" localSheetId="6">!#REF!</definedName>
    <definedName name="ST" localSheetId="7">!#REF!</definedName>
    <definedName name="ST">!#REF!</definedName>
    <definedName name="T10P" localSheetId="8">'[1]SA1_起業計画案(新)1'!#REF!</definedName>
    <definedName name="T10P" localSheetId="10">'[1]SA1_起業計画案(新)1'!#REF!</definedName>
    <definedName name="T10P" localSheetId="9">'[1]SA1_起業計画案(新)1'!#REF!</definedName>
    <definedName name="T10P" localSheetId="11">'[1]SA1_起業計画案(新)1'!#REF!</definedName>
    <definedName name="T10P" localSheetId="6">'[1]SA1_起業計画案(新)1'!#REF!</definedName>
    <definedName name="T10P" localSheetId="7">'[1]SA1_起業計画案(新)1'!#REF!</definedName>
    <definedName name="T10P">'[1]SA1_起業計画案(新)1'!#REF!</definedName>
    <definedName name="T14P" localSheetId="8">'[1]SA1_起業計画案(新)1'!#REF!</definedName>
    <definedName name="T14P" localSheetId="10">'[1]SA1_起業計画案(新)1'!#REF!</definedName>
    <definedName name="T14P" localSheetId="9">'[1]SA1_起業計画案(新)1'!#REF!</definedName>
    <definedName name="T14P" localSheetId="11">'[1]SA1_起業計画案(新)1'!#REF!</definedName>
    <definedName name="T14P" localSheetId="6">'[1]SA1_起業計画案(新)1'!#REF!</definedName>
    <definedName name="T14P" localSheetId="7">'[1]SA1_起業計画案(新)1'!#REF!</definedName>
    <definedName name="T14P">'[1]SA1_起業計画案(新)1'!#REF!</definedName>
    <definedName name="T4P" localSheetId="8">'[1]SA1_起業計画案(新)1'!#REF!</definedName>
    <definedName name="T4P" localSheetId="10">'[1]SA1_起業計画案(新)1'!#REF!</definedName>
    <definedName name="T4P" localSheetId="9">'[1]SA1_起業計画案(新)1'!#REF!</definedName>
    <definedName name="T4P" localSheetId="11">'[1]SA1_起業計画案(新)1'!#REF!</definedName>
    <definedName name="T4P" localSheetId="6">'[1]SA1_起業計画案(新)1'!#REF!</definedName>
    <definedName name="T4P" localSheetId="7">'[1]SA1_起業計画案(新)1'!#REF!</definedName>
    <definedName name="T4P">'[1]SA1_起業計画案(新)1'!#REF!</definedName>
    <definedName name="T5P" localSheetId="8">'[1]SA1_起業計画案(新)1'!#REF!</definedName>
    <definedName name="T5P" localSheetId="10">'[1]SA1_起業計画案(新)1'!#REF!</definedName>
    <definedName name="T5P" localSheetId="9">'[1]SA1_起業計画案(新)1'!#REF!</definedName>
    <definedName name="T5P" localSheetId="11">'[1]SA1_起業計画案(新)1'!#REF!</definedName>
    <definedName name="T5P" localSheetId="6">'[1]SA1_起業計画案(新)1'!#REF!</definedName>
    <definedName name="T5P" localSheetId="7">'[1]SA1_起業計画案(新)1'!#REF!</definedName>
    <definedName name="T5P">'[1]SA1_起業計画案(新)1'!#REF!</definedName>
    <definedName name="T6P" localSheetId="8">'[1]SA1_起業計画案(新)1'!#REF!</definedName>
    <definedName name="T6P" localSheetId="10">'[1]SA1_起業計画案(新)1'!#REF!</definedName>
    <definedName name="T6P" localSheetId="9">'[1]SA1_起業計画案(新)1'!#REF!</definedName>
    <definedName name="T6P" localSheetId="11">'[1]SA1_起業計画案(新)1'!#REF!</definedName>
    <definedName name="T6P" localSheetId="6">'[1]SA1_起業計画案(新)1'!#REF!</definedName>
    <definedName name="T6P" localSheetId="7">'[1]SA1_起業計画案(新)1'!#REF!</definedName>
    <definedName name="T6P">'[1]SA1_起業計画案(新)1'!#REF!</definedName>
    <definedName name="T8P" localSheetId="8">'[1]SA1_起業計画案(新)1'!#REF!</definedName>
    <definedName name="T8P" localSheetId="10">'[1]SA1_起業計画案(新)1'!#REF!</definedName>
    <definedName name="T8P" localSheetId="9">'[1]SA1_起業計画案(新)1'!#REF!</definedName>
    <definedName name="T8P" localSheetId="11">'[1]SA1_起業計画案(新)1'!#REF!</definedName>
    <definedName name="T8P" localSheetId="6">'[1]SA1_起業計画案(新)1'!#REF!</definedName>
    <definedName name="T8P" localSheetId="7">'[1]SA1_起業計画案(新)1'!#REF!</definedName>
    <definedName name="T8P">'[1]SA1_起業計画案(新)1'!#REF!</definedName>
    <definedName name="UN" localSheetId="8">'[1]SA1_起業計画案(新)1'!#REF!</definedName>
    <definedName name="UN" localSheetId="10">'[1]SA1_起業計画案(新)1'!#REF!</definedName>
    <definedName name="UN" localSheetId="9">'[1]SA1_起業計画案(新)1'!#REF!</definedName>
    <definedName name="UN" localSheetId="11">'[1]SA1_起業計画案(新)1'!#REF!</definedName>
    <definedName name="UN" localSheetId="6">'[1]SA1_起業計画案(新)1'!#REF!</definedName>
    <definedName name="UN" localSheetId="7">'[1]SA1_起業計画案(新)1'!#REF!</definedName>
    <definedName name="UN">'[1]SA1_起業計画案(新)1'!#REF!</definedName>
    <definedName name="UN10P" localSheetId="8">'[1]SA1_起業計画案(新)1'!#REF!</definedName>
    <definedName name="UN10P" localSheetId="10">'[1]SA1_起業計画案(新)1'!#REF!</definedName>
    <definedName name="UN10P" localSheetId="9">'[1]SA1_起業計画案(新)1'!#REF!</definedName>
    <definedName name="UN10P" localSheetId="11">'[1]SA1_起業計画案(新)1'!#REF!</definedName>
    <definedName name="UN10P" localSheetId="6">'[1]SA1_起業計画案(新)1'!#REF!</definedName>
    <definedName name="UN10P" localSheetId="7">'[1]SA1_起業計画案(新)1'!#REF!</definedName>
    <definedName name="UN10P">'[1]SA1_起業計画案(新)1'!#REF!</definedName>
    <definedName name="UN14P" localSheetId="8">'[1]SA1_起業計画案(新)1'!#REF!</definedName>
    <definedName name="UN14P" localSheetId="10">'[1]SA1_起業計画案(新)1'!#REF!</definedName>
    <definedName name="UN14P" localSheetId="9">'[1]SA1_起業計画案(新)1'!#REF!</definedName>
    <definedName name="UN14P" localSheetId="11">'[1]SA1_起業計画案(新)1'!#REF!</definedName>
    <definedName name="UN14P" localSheetId="6">'[1]SA1_起業計画案(新)1'!#REF!</definedName>
    <definedName name="UN14P" localSheetId="7">'[1]SA1_起業計画案(新)1'!#REF!</definedName>
    <definedName name="UN14P">'[1]SA1_起業計画案(新)1'!#REF!</definedName>
    <definedName name="UN4P" localSheetId="8">'[1]SA1_起業計画案(新)1'!#REF!</definedName>
    <definedName name="UN4P" localSheetId="10">'[1]SA1_起業計画案(新)1'!#REF!</definedName>
    <definedName name="UN4P" localSheetId="9">'[1]SA1_起業計画案(新)1'!#REF!</definedName>
    <definedName name="UN4P" localSheetId="11">'[1]SA1_起業計画案(新)1'!#REF!</definedName>
    <definedName name="UN4P" localSheetId="6">'[1]SA1_起業計画案(新)1'!#REF!</definedName>
    <definedName name="UN4P" localSheetId="7">'[1]SA1_起業計画案(新)1'!#REF!</definedName>
    <definedName name="UN4P">'[1]SA1_起業計画案(新)1'!#REF!</definedName>
    <definedName name="UN5P" localSheetId="8">'[1]SA1_起業計画案(新)1'!#REF!</definedName>
    <definedName name="UN5P" localSheetId="10">'[1]SA1_起業計画案(新)1'!#REF!</definedName>
    <definedName name="UN5P" localSheetId="9">'[1]SA1_起業計画案(新)1'!#REF!</definedName>
    <definedName name="UN5P" localSheetId="11">'[1]SA1_起業計画案(新)1'!#REF!</definedName>
    <definedName name="UN5P" localSheetId="6">'[1]SA1_起業計画案(新)1'!#REF!</definedName>
    <definedName name="UN5P" localSheetId="7">'[1]SA1_起業計画案(新)1'!#REF!</definedName>
    <definedName name="UN5P">'[1]SA1_起業計画案(新)1'!#REF!</definedName>
    <definedName name="UN6P" localSheetId="8">'[1]SA1_起業計画案(新)1'!#REF!</definedName>
    <definedName name="UN6P" localSheetId="10">'[1]SA1_起業計画案(新)1'!#REF!</definedName>
    <definedName name="UN6P" localSheetId="9">'[1]SA1_起業計画案(新)1'!#REF!</definedName>
    <definedName name="UN6P" localSheetId="11">'[1]SA1_起業計画案(新)1'!#REF!</definedName>
    <definedName name="UN6P" localSheetId="6">'[1]SA1_起業計画案(新)1'!#REF!</definedName>
    <definedName name="UN6P" localSheetId="7">'[1]SA1_起業計画案(新)1'!#REF!</definedName>
    <definedName name="UN6P">'[1]SA1_起業計画案(新)1'!#REF!</definedName>
    <definedName name="UN8P" localSheetId="8">'[1]SA1_起業計画案(新)1'!#REF!</definedName>
    <definedName name="UN8P" localSheetId="10">'[1]SA1_起業計画案(新)1'!#REF!</definedName>
    <definedName name="UN8P" localSheetId="9">'[1]SA1_起業計画案(新)1'!#REF!</definedName>
    <definedName name="UN8P" localSheetId="11">'[1]SA1_起業計画案(新)1'!#REF!</definedName>
    <definedName name="UN8P" localSheetId="6">'[1]SA1_起業計画案(新)1'!#REF!</definedName>
    <definedName name="UN8P" localSheetId="7">'[1]SA1_起業計画案(新)1'!#REF!</definedName>
    <definedName name="UN8P">'[1]SA1_起業計画案(新)1'!#REF!</definedName>
    <definedName name="UP" localSheetId="8">!#REF!</definedName>
    <definedName name="UP" localSheetId="10">!#REF!</definedName>
    <definedName name="UP" localSheetId="9">!#REF!</definedName>
    <definedName name="UP" localSheetId="11">!#REF!</definedName>
    <definedName name="UP" localSheetId="6">!#REF!</definedName>
    <definedName name="UP" localSheetId="7">!#REF!</definedName>
    <definedName name="UP">!#REF!</definedName>
    <definedName name="UPA" localSheetId="8">'[1]SA1_起業計画案(新)1'!#REF!</definedName>
    <definedName name="UPA" localSheetId="10">'[1]SA1_起業計画案(新)1'!#REF!</definedName>
    <definedName name="UPA" localSheetId="9">'[1]SA1_起業計画案(新)1'!#REF!</definedName>
    <definedName name="UPA" localSheetId="11">'[1]SA1_起業計画案(新)1'!#REF!</definedName>
    <definedName name="UPA" localSheetId="6">'[1]SA1_起業計画案(新)1'!#REF!</definedName>
    <definedName name="UPA" localSheetId="7">'[1]SA1_起業計画案(新)1'!#REF!</definedName>
    <definedName name="UPA">'[1]SA1_起業計画案(新)1'!#REF!</definedName>
    <definedName name="UPB" localSheetId="8">'[1]SA1_起業計画案(新)1'!#REF!</definedName>
    <definedName name="UPB" localSheetId="10">'[1]SA1_起業計画案(新)1'!#REF!</definedName>
    <definedName name="UPB" localSheetId="9">'[1]SA1_起業計画案(新)1'!#REF!</definedName>
    <definedName name="UPB" localSheetId="11">'[1]SA1_起業計画案(新)1'!#REF!</definedName>
    <definedName name="UPB" localSheetId="6">'[1]SA1_起業計画案(新)1'!#REF!</definedName>
    <definedName name="UPB" localSheetId="7">'[1]SA1_起業計画案(新)1'!#REF!</definedName>
    <definedName name="UPB">'[1]SA1_起業計画案(新)1'!#REF!</definedName>
    <definedName name="W10P" localSheetId="8">'[1]SA1_起業計画案(新)1'!#REF!</definedName>
    <definedName name="W10P" localSheetId="10">'[1]SA1_起業計画案(新)1'!#REF!</definedName>
    <definedName name="W10P" localSheetId="9">'[1]SA1_起業計画案(新)1'!#REF!</definedName>
    <definedName name="W10P" localSheetId="11">'[1]SA1_起業計画案(新)1'!#REF!</definedName>
    <definedName name="W10P" localSheetId="6">'[1]SA1_起業計画案(新)1'!#REF!</definedName>
    <definedName name="W10P" localSheetId="7">'[1]SA1_起業計画案(新)1'!#REF!</definedName>
    <definedName name="W10P">'[1]SA1_起業計画案(新)1'!#REF!</definedName>
    <definedName name="W14P" localSheetId="8">'[1]SA1_起業計画案(新)1'!#REF!</definedName>
    <definedName name="W14P" localSheetId="10">'[1]SA1_起業計画案(新)1'!#REF!</definedName>
    <definedName name="W14P" localSheetId="9">'[1]SA1_起業計画案(新)1'!#REF!</definedName>
    <definedName name="W14P" localSheetId="11">'[1]SA1_起業計画案(新)1'!#REF!</definedName>
    <definedName name="W14P" localSheetId="6">'[1]SA1_起業計画案(新)1'!#REF!</definedName>
    <definedName name="W14P" localSheetId="7">'[1]SA1_起業計画案(新)1'!#REF!</definedName>
    <definedName name="W14P">'[1]SA1_起業計画案(新)1'!#REF!</definedName>
    <definedName name="W4P" localSheetId="8">'[1]SA1_起業計画案(新)1'!#REF!</definedName>
    <definedName name="W4P" localSheetId="10">'[1]SA1_起業計画案(新)1'!#REF!</definedName>
    <definedName name="W4P" localSheetId="9">'[1]SA1_起業計画案(新)1'!#REF!</definedName>
    <definedName name="W4P" localSheetId="11">'[1]SA1_起業計画案(新)1'!#REF!</definedName>
    <definedName name="W4P" localSheetId="6">'[1]SA1_起業計画案(新)1'!#REF!</definedName>
    <definedName name="W4P" localSheetId="7">'[1]SA1_起業計画案(新)1'!#REF!</definedName>
    <definedName name="W4P">'[1]SA1_起業計画案(新)1'!#REF!</definedName>
    <definedName name="W5P" localSheetId="8">'[1]SA1_起業計画案(新)1'!#REF!</definedName>
    <definedName name="W5P" localSheetId="10">'[1]SA1_起業計画案(新)1'!#REF!</definedName>
    <definedName name="W5P" localSheetId="9">'[1]SA1_起業計画案(新)1'!#REF!</definedName>
    <definedName name="W5P" localSheetId="11">'[1]SA1_起業計画案(新)1'!#REF!</definedName>
    <definedName name="W5P" localSheetId="6">'[1]SA1_起業計画案(新)1'!#REF!</definedName>
    <definedName name="W5P" localSheetId="7">'[1]SA1_起業計画案(新)1'!#REF!</definedName>
    <definedName name="W5P">'[1]SA1_起業計画案(新)1'!#REF!</definedName>
    <definedName name="W6P" localSheetId="8">'[1]SA1_起業計画案(新)1'!#REF!</definedName>
    <definedName name="W6P" localSheetId="10">'[1]SA1_起業計画案(新)1'!#REF!</definedName>
    <definedName name="W6P" localSheetId="9">'[1]SA1_起業計画案(新)1'!#REF!</definedName>
    <definedName name="W6P" localSheetId="11">'[1]SA1_起業計画案(新)1'!#REF!</definedName>
    <definedName name="W6P" localSheetId="6">'[1]SA1_起業計画案(新)1'!#REF!</definedName>
    <definedName name="W6P" localSheetId="7">'[1]SA1_起業計画案(新)1'!#REF!</definedName>
    <definedName name="W6P">'[1]SA1_起業計画案(新)1'!#REF!</definedName>
    <definedName name="W8P" localSheetId="8">'[1]SA1_起業計画案(新)1'!#REF!</definedName>
    <definedName name="W8P" localSheetId="10">'[1]SA1_起業計画案(新)1'!#REF!</definedName>
    <definedName name="W8P" localSheetId="9">'[1]SA1_起業計画案(新)1'!#REF!</definedName>
    <definedName name="W8P" localSheetId="11">'[1]SA1_起業計画案(新)1'!#REF!</definedName>
    <definedName name="W8P" localSheetId="6">'[1]SA1_起業計画案(新)1'!#REF!</definedName>
    <definedName name="W8P" localSheetId="7">'[1]SA1_起業計画案(新)1'!#REF!</definedName>
    <definedName name="W8P">'[1]SA1_起業計画案(新)1'!#REF!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20" l="1"/>
  <c r="B16" i="20" l="1"/>
  <c r="B15" i="20"/>
  <c r="B14" i="20"/>
  <c r="B13" i="20"/>
  <c r="B12" i="20"/>
  <c r="B11" i="20"/>
  <c r="B10" i="20"/>
  <c r="B9" i="20"/>
  <c r="B7" i="20"/>
  <c r="B8" i="20"/>
  <c r="H15" i="24" l="1"/>
  <c r="G15" i="24"/>
  <c r="F15" i="24"/>
  <c r="B15" i="24"/>
  <c r="I10" i="24"/>
  <c r="F10" i="24"/>
  <c r="F9" i="24" l="1"/>
  <c r="E9" i="24"/>
  <c r="C9" i="24"/>
  <c r="B12" i="15" l="1"/>
  <c r="D8" i="22" l="1"/>
  <c r="D9" i="22"/>
  <c r="D10" i="22"/>
  <c r="D11" i="22"/>
  <c r="D12" i="22"/>
  <c r="D13" i="22"/>
  <c r="D14" i="22"/>
  <c r="D15" i="22"/>
  <c r="D16" i="22"/>
  <c r="D7" i="22"/>
  <c r="B8" i="22"/>
  <c r="B9" i="22"/>
  <c r="B10" i="22"/>
  <c r="B11" i="22"/>
  <c r="B12" i="22"/>
  <c r="B13" i="22"/>
  <c r="B14" i="22"/>
  <c r="B15" i="22"/>
  <c r="B16" i="22"/>
  <c r="B7" i="22"/>
  <c r="A4" i="22"/>
  <c r="D3" i="22"/>
  <c r="F16" i="22"/>
  <c r="F15" i="22"/>
  <c r="F14" i="22"/>
  <c r="F13" i="22"/>
  <c r="F12" i="22"/>
  <c r="F11" i="22"/>
  <c r="F10" i="22"/>
  <c r="F9" i="22"/>
  <c r="F8" i="22"/>
  <c r="F7" i="22"/>
  <c r="D32" i="20" l="1"/>
  <c r="D3" i="20"/>
  <c r="F16" i="20"/>
  <c r="F15" i="20"/>
  <c r="F14" i="20" l="1"/>
  <c r="F13" i="20"/>
  <c r="F12" i="20"/>
  <c r="F11" i="20"/>
  <c r="F10" i="20"/>
  <c r="F9" i="20"/>
  <c r="F8" i="20"/>
  <c r="F7" i="20"/>
  <c r="D13" i="10" l="1"/>
  <c r="B9" i="15"/>
  <c r="B4" i="17"/>
  <c r="B5" i="17"/>
  <c r="B6" i="17"/>
  <c r="B7" i="17"/>
  <c r="D20" i="9"/>
  <c r="B22" i="5" l="1"/>
  <c r="B18" i="5"/>
  <c r="B10" i="15" l="1"/>
  <c r="B8" i="15"/>
  <c r="B7" i="15"/>
  <c r="B6" i="15"/>
  <c r="B4" i="15"/>
  <c r="B5" i="15"/>
  <c r="C11" i="9" l="1"/>
  <c r="E20" i="9"/>
  <c r="C20" i="9"/>
  <c r="D11" i="9"/>
  <c r="E11" i="9"/>
  <c r="C25" i="7" l="1"/>
  <c r="C24" i="7" l="1"/>
  <c r="C5" i="7"/>
  <c r="C11" i="7"/>
  <c r="E13" i="1" l="1"/>
  <c r="M45" i="1" l="1"/>
  <c r="P35" i="1" s="1"/>
  <c r="G10" i="24" s="1"/>
  <c r="AA34" i="1"/>
  <c r="P32" i="1"/>
  <c r="P29" i="1"/>
  <c r="AB28" i="1"/>
  <c r="E11" i="24" s="1"/>
  <c r="P26" i="1"/>
  <c r="AA17" i="1"/>
  <c r="Q13" i="1"/>
  <c r="M11" i="1"/>
  <c r="K5" i="1"/>
  <c r="H11" i="24" s="1"/>
  <c r="W34" i="1" l="1"/>
  <c r="T15" i="1" s="1"/>
  <c r="B11" i="24"/>
  <c r="V11" i="1"/>
  <c r="AE11" i="1" s="1"/>
  <c r="T37" i="1"/>
  <c r="R49" i="1"/>
  <c r="R51" i="1" l="1"/>
  <c r="D17" i="24" s="1"/>
  <c r="B11" i="15"/>
  <c r="B9" i="24"/>
  <c r="U42" i="1"/>
  <c r="D36" i="24" l="1"/>
  <c r="D16" i="24"/>
  <c r="AC43" i="1"/>
  <c r="AE39" i="1"/>
  <c r="AJ11" i="1" s="1"/>
  <c r="AQ11" i="1" s="1"/>
  <c r="R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蔡欣庭</author>
  </authors>
  <commentList>
    <comment ref="T9" authorId="0" shapeId="0" xr:uid="{00000000-0006-0000-0300-000001000000}">
      <text>
        <r>
          <rPr>
            <b/>
            <sz val="12"/>
            <color rgb="FF000000"/>
            <rFont val="微軟正黑體"/>
            <family val="2"/>
            <charset val="136"/>
          </rPr>
          <t>熱消型純水系統消耗及逸散水量</t>
        </r>
      </text>
    </comment>
    <comment ref="W13" authorId="0" shapeId="0" xr:uid="{00000000-0006-0000-0300-000002000000}">
      <text>
        <r>
          <rPr>
            <b/>
            <sz val="12"/>
            <color rgb="FF000000"/>
            <rFont val="微軟正黑體"/>
            <family val="2"/>
            <charset val="136"/>
          </rPr>
          <t>需裝設流量計，光電業以外之產業，需設置過濾裝置方可填列!</t>
        </r>
      </text>
    </comment>
    <comment ref="W27" authorId="0" shapeId="0" xr:uid="{00000000-0006-0000-0300-000003000000}">
      <text>
        <r>
          <rPr>
            <b/>
            <sz val="14"/>
            <color rgb="FF000000"/>
            <rFont val="微軟正黑體"/>
            <family val="2"/>
            <charset val="136"/>
          </rPr>
          <t>需建置回收設備方可填列!!</t>
        </r>
      </text>
    </comment>
    <comment ref="Y33" authorId="0" shapeId="0" xr:uid="{00000000-0006-0000-0300-000004000000}">
      <text>
        <r>
          <rPr>
            <b/>
            <sz val="14"/>
            <color rgb="FF000000"/>
            <rFont val="微軟正黑體"/>
            <family val="2"/>
            <charset val="136"/>
          </rPr>
          <t>需建置回收設備方可填列!!</t>
        </r>
        <r>
          <rPr>
            <b/>
            <sz val="14"/>
            <color rgb="FF000000"/>
            <rFont val="微軟正黑體"/>
            <family val="2"/>
            <charset val="136"/>
          </rPr>
          <t xml:space="preserve">
若僅採旁濾者，僅可計補水量之2%，c6 = f2 x 0.02</t>
        </r>
      </text>
    </comment>
  </commentList>
</comments>
</file>

<file path=xl/sharedStrings.xml><?xml version="1.0" encoding="utf-8"?>
<sst xmlns="http://schemas.openxmlformats.org/spreadsheetml/2006/main" count="777" uniqueCount="676">
  <si>
    <t>月</t>
  </si>
  <si>
    <t>民生用水</t>
  </si>
  <si>
    <t>消耗及逸散</t>
  </si>
  <si>
    <r>
      <t>排放</t>
    </r>
    <r>
      <rPr>
        <b/>
        <sz val="11"/>
        <color rgb="FF000000"/>
        <rFont val="Arial"/>
        <family val="2"/>
      </rPr>
      <t>(d1)</t>
    </r>
  </si>
  <si>
    <t>(c9)</t>
  </si>
  <si>
    <t>(P2)</t>
  </si>
  <si>
    <t>(w3)</t>
  </si>
  <si>
    <t>(P3)</t>
  </si>
  <si>
    <t>純水系統</t>
  </si>
  <si>
    <t>製程</t>
  </si>
  <si>
    <t>廢水處理設備</t>
  </si>
  <si>
    <r>
      <t>自來水</t>
    </r>
    <r>
      <rPr>
        <b/>
        <sz val="12"/>
        <color rgb="FFFF0000"/>
        <rFont val="Arial"/>
        <family val="2"/>
      </rPr>
      <t>(W)</t>
    </r>
  </si>
  <si>
    <t>(w1)</t>
  </si>
  <si>
    <t>(P1)</t>
  </si>
  <si>
    <r>
      <t>排放</t>
    </r>
    <r>
      <rPr>
        <b/>
        <sz val="12"/>
        <color rgb="FF000000"/>
        <rFont val="Arial"/>
        <family val="2"/>
      </rPr>
      <t>(d2)</t>
    </r>
  </si>
  <si>
    <t>(D1)</t>
  </si>
  <si>
    <r>
      <rPr>
        <b/>
        <sz val="12"/>
        <color rgb="FF0066CC"/>
        <rFont val="細明體"/>
        <family val="3"/>
        <charset val="136"/>
      </rPr>
      <t>總廢水排放量</t>
    </r>
    <r>
      <rPr>
        <b/>
        <sz val="12"/>
        <color rgb="FF0066CC"/>
        <rFont val="Arial"/>
        <family val="2"/>
      </rPr>
      <t>(D2)</t>
    </r>
  </si>
  <si>
    <t>(w2)</t>
  </si>
  <si>
    <t>機台循環串級利用水量</t>
  </si>
  <si>
    <t>(c7)</t>
  </si>
  <si>
    <r>
      <t>排放</t>
    </r>
    <r>
      <rPr>
        <b/>
        <sz val="12"/>
        <color rgb="FF000000"/>
        <rFont val="Arial"/>
        <family val="2"/>
      </rPr>
      <t>(d3)</t>
    </r>
  </si>
  <si>
    <t>(r4)</t>
  </si>
  <si>
    <t xml:space="preserve"> </t>
  </si>
  <si>
    <r>
      <t>製程水處理回收利用</t>
    </r>
    <r>
      <rPr>
        <b/>
        <sz val="12"/>
        <color rgb="FFFF0000"/>
        <rFont val="Arial"/>
        <family val="2"/>
      </rPr>
      <t>(c1)</t>
    </r>
  </si>
  <si>
    <t>A1:</t>
  </si>
  <si>
    <t>(R1-1)</t>
  </si>
  <si>
    <t>A1-1:</t>
  </si>
  <si>
    <t>A1-2:</t>
  </si>
  <si>
    <r>
      <t>製程水處理回收利用</t>
    </r>
    <r>
      <rPr>
        <b/>
        <sz val="12"/>
        <color rgb="FFFF0000"/>
        <rFont val="Arial"/>
        <family val="2"/>
      </rPr>
      <t>(c2)</t>
    </r>
  </si>
  <si>
    <t>A2:</t>
  </si>
  <si>
    <t>A2-1:</t>
  </si>
  <si>
    <t>A2-2:</t>
  </si>
  <si>
    <t>製程水
循環回收
利用系統</t>
  </si>
  <si>
    <t>W :</t>
  </si>
  <si>
    <r>
      <t>製程水處理回收利用</t>
    </r>
    <r>
      <rPr>
        <b/>
        <sz val="12"/>
        <color rgb="FFFF0000"/>
        <rFont val="Arial"/>
        <family val="2"/>
      </rPr>
      <t>(c3)</t>
    </r>
  </si>
  <si>
    <t>w1:</t>
  </si>
  <si>
    <t>w2:</t>
  </si>
  <si>
    <t>w3:</t>
  </si>
  <si>
    <t>民生用自來水量</t>
  </si>
  <si>
    <r>
      <t>製程水處理回收利用</t>
    </r>
    <r>
      <rPr>
        <b/>
        <sz val="12"/>
        <color rgb="FFFF0000"/>
        <rFont val="Arial"/>
        <family val="2"/>
      </rPr>
      <t>(c4)</t>
    </r>
  </si>
  <si>
    <t>(r1)</t>
  </si>
  <si>
    <t>D1:</t>
  </si>
  <si>
    <t>(A1-1)</t>
  </si>
  <si>
    <t>D2:</t>
  </si>
  <si>
    <t>(A2-1)</t>
  </si>
  <si>
    <r>
      <t>排放</t>
    </r>
    <r>
      <rPr>
        <b/>
        <sz val="12"/>
        <color rgb="FF000000"/>
        <rFont val="Arial"/>
        <family val="2"/>
      </rPr>
      <t>(d4)</t>
    </r>
  </si>
  <si>
    <t>d1:</t>
  </si>
  <si>
    <t>d3:</t>
  </si>
  <si>
    <r>
      <rPr>
        <sz val="12"/>
        <color rgb="FF000000"/>
        <rFont val="細明體"/>
        <family val="3"/>
        <charset val="136"/>
      </rPr>
      <t>冷凝水</t>
    </r>
    <r>
      <rPr>
        <b/>
        <sz val="12"/>
        <color rgb="FF000000"/>
        <rFont val="Arial"/>
        <family val="2"/>
      </rPr>
      <t>(A1)</t>
    </r>
  </si>
  <si>
    <t>(R2-1)</t>
  </si>
  <si>
    <t>(A1-2)</t>
  </si>
  <si>
    <t>d2:</t>
  </si>
  <si>
    <t>d4:</t>
  </si>
  <si>
    <t>d5:</t>
  </si>
  <si>
    <t>(f1)</t>
  </si>
  <si>
    <t>c5</t>
  </si>
  <si>
    <t>d5-1:</t>
  </si>
  <si>
    <r>
      <t>雨水</t>
    </r>
    <r>
      <rPr>
        <b/>
        <sz val="12"/>
        <color rgb="FF000000"/>
        <rFont val="Arial"/>
        <family val="2"/>
      </rPr>
      <t>(A2)</t>
    </r>
  </si>
  <si>
    <t>(A2-2)</t>
  </si>
  <si>
    <t>Local/Central
Scrubber</t>
  </si>
  <si>
    <t>d5-2:</t>
  </si>
  <si>
    <t>d5-3:</t>
  </si>
  <si>
    <t>(r2)</t>
  </si>
  <si>
    <t>R1:</t>
  </si>
  <si>
    <t>廠內總二次利用廢水</t>
  </si>
  <si>
    <t>R1-1:</t>
  </si>
  <si>
    <t>(R2)</t>
  </si>
  <si>
    <t>(R2-2)</t>
  </si>
  <si>
    <t>C/T排水導電度</t>
  </si>
  <si>
    <t>(d5-1)</t>
  </si>
  <si>
    <t>R1-2:</t>
  </si>
  <si>
    <t>外部二次利用廢水回收或新興水源使用</t>
  </si>
  <si>
    <t>r1:</t>
  </si>
  <si>
    <t>r2:</t>
  </si>
  <si>
    <t>r3:</t>
  </si>
  <si>
    <t>r4:</t>
  </si>
  <si>
    <t>廠內廢水廠排放廢水回收</t>
  </si>
  <si>
    <r>
      <t xml:space="preserve"> (</t>
    </r>
    <r>
      <rPr>
        <sz val="12"/>
        <color rgb="FF000000"/>
        <rFont val="細明體"/>
        <family val="3"/>
        <charset val="136"/>
      </rPr>
      <t>如園區中水、再生水</t>
    </r>
    <r>
      <rPr>
        <sz val="12"/>
        <color rgb="FF000000"/>
        <rFont val="Arial"/>
        <family val="2"/>
      </rPr>
      <t>...)</t>
    </r>
  </si>
  <si>
    <t>(R1-2)</t>
  </si>
  <si>
    <t>c8</t>
  </si>
  <si>
    <t>c6</t>
  </si>
  <si>
    <t>R2:</t>
  </si>
  <si>
    <t>(f2)</t>
  </si>
  <si>
    <t>冷卻水塔</t>
  </si>
  <si>
    <t>R2-1:</t>
  </si>
  <si>
    <t>外部二次利用廢水回收至原水池</t>
  </si>
  <si>
    <t>(r3)</t>
  </si>
  <si>
    <t>R2-2:</t>
  </si>
  <si>
    <t>外部二次利用廢水回收至次級用水</t>
  </si>
  <si>
    <t>(F)</t>
  </si>
  <si>
    <t>P1:</t>
  </si>
  <si>
    <t>P2:</t>
  </si>
  <si>
    <t>P3:</t>
  </si>
  <si>
    <t>(f4)</t>
  </si>
  <si>
    <r>
      <t>排放</t>
    </r>
    <r>
      <rPr>
        <b/>
        <sz val="12"/>
        <color rgb="FF000000"/>
        <rFont val="Arial"/>
        <family val="2"/>
      </rPr>
      <t>(d5)</t>
    </r>
  </si>
  <si>
    <t>c1:</t>
  </si>
  <si>
    <t>製程水處理回收利用(純水系統排水回收利用)</t>
  </si>
  <si>
    <t>民生用途(ex.沖廁)</t>
  </si>
  <si>
    <t>(f3)</t>
  </si>
  <si>
    <t>消耗/逸散</t>
  </si>
  <si>
    <t>(d5-2)</t>
  </si>
  <si>
    <t>c2:</t>
  </si>
  <si>
    <t>廠務/公共用水</t>
  </si>
  <si>
    <t>c3:</t>
  </si>
  <si>
    <t>製程水處理回收利用(製程系統排水回收利用)</t>
  </si>
  <si>
    <t>(d5-3)</t>
  </si>
  <si>
    <t>c4:</t>
  </si>
  <si>
    <t>c5:</t>
  </si>
  <si>
    <t>c6:</t>
  </si>
  <si>
    <r>
      <t>廠內總二次利用廢水回收</t>
    </r>
    <r>
      <rPr>
        <sz val="12"/>
        <color rgb="FF0066CC"/>
        <rFont val="Arial"/>
        <family val="2"/>
      </rPr>
      <t>(R1)</t>
    </r>
  </si>
  <si>
    <t>c7:</t>
  </si>
  <si>
    <t>請參考頁籤「用水回收率及排放率標準說明」，確認本廠依據環評承諾規範應符合之各項用水回收率等標準</t>
  </si>
  <si>
    <t>c8:</t>
  </si>
  <si>
    <r>
      <t>製程回收率</t>
    </r>
    <r>
      <rPr>
        <sz val="12"/>
        <color rgb="FF000000"/>
        <rFont val="Arial"/>
        <family val="2"/>
      </rPr>
      <t>(RP) =</t>
    </r>
  </si>
  <si>
    <t>c1+c2+c3+c4+c7</t>
  </si>
  <si>
    <t>* 100%  =</t>
  </si>
  <si>
    <r>
      <t>註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新細明體"/>
        <family val="1"/>
        <charset val="136"/>
      </rPr>
      <t>：</t>
    </r>
  </si>
  <si>
    <t>1.</t>
  </si>
  <si>
    <r>
      <t>請盡可能利用原圖表示水量數據</t>
    </r>
    <r>
      <rPr>
        <sz val="12"/>
        <color rgb="FF000000"/>
        <rFont val="Arial"/>
        <family val="2"/>
      </rPr>
      <t xml:space="preserve">. </t>
    </r>
  </si>
  <si>
    <t>P1+P2+c7-V3-Q</t>
  </si>
  <si>
    <t xml:space="preserve">       </t>
  </si>
  <si>
    <t>2.</t>
  </si>
  <si>
    <r>
      <t>計算公式已設定好</t>
    </r>
    <r>
      <rPr>
        <sz val="12"/>
        <color rgb="FF000000"/>
        <rFont val="Arial"/>
        <family val="2"/>
      </rPr>
      <t xml:space="preserve">, </t>
    </r>
    <r>
      <rPr>
        <sz val="12"/>
        <color rgb="FF000000"/>
        <rFont val="新細明體"/>
        <family val="1"/>
        <charset val="136"/>
      </rPr>
      <t>在平衡圖用水點直接填數據</t>
    </r>
    <r>
      <rPr>
        <sz val="12"/>
        <color rgb="FF000000"/>
        <rFont val="Arial"/>
        <family val="2"/>
      </rPr>
      <t>,%</t>
    </r>
    <r>
      <rPr>
        <sz val="12"/>
        <color rgb="FF000000"/>
        <rFont val="新細明體"/>
        <family val="1"/>
        <charset val="136"/>
      </rPr>
      <t>會自動演算</t>
    </r>
    <r>
      <rPr>
        <sz val="12"/>
        <color rgb="FF000000"/>
        <rFont val="Arial"/>
        <family val="2"/>
      </rPr>
      <t>.</t>
    </r>
  </si>
  <si>
    <t>c9:</t>
  </si>
  <si>
    <t>廠內民生用水回收</t>
  </si>
  <si>
    <r>
      <t>全廠回收率</t>
    </r>
    <r>
      <rPr>
        <sz val="12"/>
        <color rgb="FF000000"/>
        <rFont val="Arial"/>
        <family val="2"/>
      </rPr>
      <t>(RT) =</t>
    </r>
  </si>
  <si>
    <t>(A1+A2)+(c1+c2+c3+c4+c5+c6+c7+c8+c9+R1)</t>
  </si>
  <si>
    <t xml:space="preserve">           </t>
  </si>
  <si>
    <t>3.</t>
  </si>
  <si>
    <r>
      <t>若平衡圖不適用，請與科管局確認後，得自行調整</t>
    </r>
    <r>
      <rPr>
        <sz val="12"/>
        <color rgb="FF000000"/>
        <rFont val="Arial"/>
        <family val="2"/>
      </rPr>
      <t>/</t>
    </r>
    <r>
      <rPr>
        <sz val="12"/>
        <color rgb="FF000000"/>
        <rFont val="新細明體"/>
        <family val="1"/>
        <charset val="136"/>
      </rPr>
      <t>演算</t>
    </r>
    <r>
      <rPr>
        <sz val="12"/>
        <color rgb="FF000000"/>
        <rFont val="Arial"/>
        <family val="2"/>
      </rPr>
      <t>.</t>
    </r>
  </si>
  <si>
    <t>V1:</t>
  </si>
  <si>
    <t>(W+A1+A2)+(c1+c2+c3+c4+c5+c6+c7+c8+c9+R1+R2)-V1-V2-V3-Q</t>
  </si>
  <si>
    <t>4.</t>
  </si>
  <si>
    <t>回收率標準請依規定自行填寫</t>
  </si>
  <si>
    <t>V2:</t>
  </si>
  <si>
    <r>
      <t>全廠排放率</t>
    </r>
    <r>
      <rPr>
        <sz val="12"/>
        <color rgb="FF000000"/>
        <rFont val="Arial"/>
        <family val="2"/>
      </rPr>
      <t>(DT) =</t>
    </r>
  </si>
  <si>
    <t>D2</t>
  </si>
  <si>
    <t>Q:</t>
  </si>
  <si>
    <t>W+A1+A2+R2</t>
  </si>
  <si>
    <t>：代表需自行輸入數據</t>
  </si>
  <si>
    <t>：表格自動計算</t>
  </si>
  <si>
    <t>F:</t>
  </si>
  <si>
    <t>f1:</t>
  </si>
  <si>
    <t>f2:</t>
  </si>
  <si>
    <t>冷卻水塔補給用水</t>
  </si>
  <si>
    <t>f3:</t>
  </si>
  <si>
    <t>f4:</t>
  </si>
  <si>
    <t>回收水供應民生用途(沖廁等)</t>
  </si>
  <si>
    <t>製程回收率</t>
  </si>
  <si>
    <t>全廠排放率</t>
  </si>
  <si>
    <t>年</t>
    <phoneticPr fontId="69" type="noConversion"/>
  </si>
  <si>
    <t>園區別：</t>
    <phoneticPr fontId="69" type="noConversion"/>
  </si>
  <si>
    <r>
      <rPr>
        <sz val="12"/>
        <color rgb="FF000000"/>
        <rFont val="細明體"/>
        <family val="3"/>
        <charset val="136"/>
      </rPr>
      <t>蒸發</t>
    </r>
    <r>
      <rPr>
        <b/>
        <sz val="12"/>
        <color rgb="FF000000"/>
        <rFont val="Arial"/>
        <family val="2"/>
      </rPr>
      <t>(V2)</t>
    </r>
    <phoneticPr fontId="69" type="noConversion"/>
  </si>
  <si>
    <r>
      <rPr>
        <sz val="12"/>
        <color rgb="FF000000"/>
        <rFont val="細明體"/>
        <family val="3"/>
        <charset val="136"/>
      </rPr>
      <t>蒸發</t>
    </r>
    <r>
      <rPr>
        <b/>
        <sz val="12"/>
        <color rgb="FF000000"/>
        <rFont val="Arial"/>
        <family val="2"/>
      </rPr>
      <t>(V1)</t>
    </r>
    <phoneticPr fontId="69" type="noConversion"/>
  </si>
  <si>
    <r>
      <rPr>
        <sz val="12"/>
        <color rgb="FF000000"/>
        <rFont val="細明體"/>
        <family val="3"/>
        <charset val="136"/>
      </rPr>
      <t>產品消耗</t>
    </r>
    <r>
      <rPr>
        <b/>
        <sz val="12"/>
        <color rgb="FF000000"/>
        <rFont val="Arial"/>
        <family val="2"/>
      </rPr>
      <t>(Q)</t>
    </r>
    <phoneticPr fontId="69" type="noConversion"/>
  </si>
  <si>
    <r>
      <rPr>
        <sz val="11"/>
        <color rgb="FF000000"/>
        <rFont val="細明體"/>
        <family val="3"/>
        <charset val="136"/>
      </rPr>
      <t>消耗/逸散</t>
    </r>
    <r>
      <rPr>
        <b/>
        <sz val="11"/>
        <color rgb="FF000000"/>
        <rFont val="Arial"/>
        <family val="2"/>
      </rPr>
      <t>(V3)</t>
    </r>
    <phoneticPr fontId="69" type="noConversion"/>
  </si>
  <si>
    <t>C7回收量大於全廠回收量50%原因說明(若無免填)</t>
    <phoneticPr fontId="69" type="noConversion"/>
  </si>
  <si>
    <t xml:space="preserve"> 英文代碼說明 : </t>
  </si>
  <si>
    <t>冷凝水回收</t>
  </si>
  <si>
    <t>冷凝水回收至原水池</t>
  </si>
  <si>
    <t>冷凝水回收至次級用水</t>
  </si>
  <si>
    <t>雨水回收</t>
  </si>
  <si>
    <t>雨水回收至原水池</t>
  </si>
  <si>
    <t>雨水回收至次級用水</t>
  </si>
  <si>
    <t>自來水</t>
  </si>
  <si>
    <t>製程用自來水量</t>
  </si>
  <si>
    <t>次級用自來水量</t>
  </si>
  <si>
    <t>排入廠內廢水處理廠處理廢水量</t>
  </si>
  <si>
    <t>總廢水排放量</t>
  </si>
  <si>
    <t>民生用水廢水</t>
  </si>
  <si>
    <t>純水再生廢水</t>
  </si>
  <si>
    <t>處理排放廢水</t>
  </si>
  <si>
    <t>製程水循環回收利用系統再生廢水</t>
  </si>
  <si>
    <t>次级用水廢水</t>
  </si>
  <si>
    <t>L/C Scrubber排放廢水</t>
  </si>
  <si>
    <t>C/T排放廢水</t>
  </si>
  <si>
    <t>公共用水排放廢水</t>
  </si>
  <si>
    <t>廠內總二次利用廢水回收至原水池</t>
  </si>
  <si>
    <t>廠內總二次利用廢水回收至次級用水</t>
  </si>
  <si>
    <t>廠內製程廢水回收</t>
  </si>
  <si>
    <t>廠內L/S排放廢水回收</t>
  </si>
  <si>
    <t>廠內C/T排放廢水回收</t>
  </si>
  <si>
    <t>外部二次利用廢水回收 (如園區中水、再生水...)</t>
  </si>
  <si>
    <t>純水系統取水量</t>
  </si>
  <si>
    <t>製程機台非屬純水系統取水量</t>
  </si>
  <si>
    <t>製程機台純水用量</t>
  </si>
  <si>
    <t>L/S+C/S排水循環回收利用(需建置回收設備)</t>
  </si>
  <si>
    <t>C/T蒸發水量(1000RT≒120 ~ 150CMD)</t>
  </si>
  <si>
    <t>L/S+C/S蒸發水量(1000CMM排氣量≒5CMD)</t>
  </si>
  <si>
    <t>產品消耗用水(移轉至產品內的水量，如：針劑、隱形眼鏡)</t>
  </si>
  <si>
    <t>消耗及逸散 : 飲用、食用、澆灌、灑掃清潔用水或其他行為造成用水消耗及逸散</t>
  </si>
  <si>
    <t>總次級用水量</t>
  </si>
  <si>
    <t>Local/Central Scrubber補給用水</t>
  </si>
  <si>
    <t>廠務與公共補給用水(澆灌等)</t>
  </si>
  <si>
    <t>製程機台用水循環再利用(串級利用)</t>
    <phoneticPr fontId="69" type="noConversion"/>
  </si>
  <si>
    <t>需裝設流量計，光電業以外之產業，需設置過濾裝置方可填列</t>
    <phoneticPr fontId="69" type="noConversion"/>
  </si>
  <si>
    <t>(c8=(f2-V1)* ((排水導電度/1250)-1.2))</t>
    <phoneticPr fontId="69" type="noConversion"/>
  </si>
  <si>
    <t>V3:</t>
    <phoneticPr fontId="69" type="noConversion"/>
  </si>
  <si>
    <t>熱消型純水系統消耗及逸散水量</t>
    <phoneticPr fontId="69" type="noConversion"/>
  </si>
  <si>
    <t>臺南園區</t>
  </si>
  <si>
    <t>(&gt; 85%)</t>
    <phoneticPr fontId="69" type="noConversion"/>
  </si>
  <si>
    <t>&gt; 85%</t>
    <phoneticPr fontId="69" type="noConversion"/>
  </si>
  <si>
    <t>(&lt; 70%)</t>
    <phoneticPr fontId="69" type="noConversion"/>
  </si>
  <si>
    <t>&lt; 70%</t>
    <phoneticPr fontId="69" type="noConversion"/>
  </si>
  <si>
    <t>&gt; 75%</t>
    <phoneticPr fontId="69" type="noConversion"/>
  </si>
  <si>
    <t>廠商名稱：</t>
    <phoneticPr fontId="69" type="noConversion"/>
  </si>
  <si>
    <t>用水地址：</t>
    <phoneticPr fontId="69" type="noConversion"/>
  </si>
  <si>
    <r>
      <t>C/T濃排水回收利用</t>
    </r>
    <r>
      <rPr>
        <b/>
        <sz val="10"/>
        <color rgb="FF000000"/>
        <rFont val="微軟正黑體"/>
        <family val="2"/>
        <charset val="136"/>
      </rPr>
      <t xml:space="preserve"> (需建置回收設備,若僅採旁濾者,c6 = f2 x 0.02 )</t>
    </r>
    <phoneticPr fontId="69" type="noConversion"/>
  </si>
  <si>
    <r>
      <t>C/T製程水循環回收利用</t>
    </r>
    <r>
      <rPr>
        <b/>
        <sz val="10"/>
        <color rgb="FF000000"/>
        <rFont val="微軟正黑體"/>
        <family val="2"/>
        <charset val="136"/>
      </rPr>
      <t>(排水導電度以μs/cm計算,低於1500μs/cm者不計)</t>
    </r>
    <phoneticPr fontId="69" type="noConversion"/>
  </si>
  <si>
    <t>&gt; 75%</t>
    <phoneticPr fontId="69" type="noConversion"/>
  </si>
  <si>
    <t>-</t>
    <phoneticPr fontId="69" type="noConversion"/>
  </si>
  <si>
    <t>園區別</t>
  </si>
  <si>
    <t>嘉義園區</t>
  </si>
  <si>
    <t>橋頭園區</t>
  </si>
  <si>
    <t>屏東園區</t>
  </si>
  <si>
    <t>臺南擴建園區</t>
  </si>
  <si>
    <t>楠梓園區</t>
    <phoneticPr fontId="69" type="noConversion"/>
  </si>
  <si>
    <t>備註</t>
    <phoneticPr fontId="69" type="noConversion"/>
  </si>
  <si>
    <t>統計月份：</t>
    <phoneticPr fontId="69" type="noConversion"/>
  </si>
  <si>
    <t>全廠回收率</t>
    <phoneticPr fontId="69" type="noConversion"/>
  </si>
  <si>
    <t>&gt; 75%~80%</t>
    <phoneticPr fontId="69" type="noConversion"/>
  </si>
  <si>
    <t>高雄(路竹)園區</t>
    <phoneticPr fontId="69" type="noConversion"/>
  </si>
  <si>
    <t>&gt; 76.3%</t>
    <phoneticPr fontId="69" type="noConversion"/>
  </si>
  <si>
    <t>120年全廠回收率需達到82%</t>
    <phoneticPr fontId="69" type="noConversion"/>
  </si>
  <si>
    <t>121年全廠回收率需達到82%</t>
    <phoneticPr fontId="69" type="noConversion"/>
  </si>
  <si>
    <t>122年全廠回收率需達到82%</t>
    <phoneticPr fontId="69" type="noConversion"/>
  </si>
  <si>
    <t>&gt; 76.1%</t>
    <phoneticPr fontId="69" type="noConversion"/>
  </si>
  <si>
    <t>&gt; 75.8%</t>
    <phoneticPr fontId="69" type="noConversion"/>
  </si>
  <si>
    <t>1)120年半導體業製程回收率達86%
2)120年全廠回收率達82%</t>
    <phoneticPr fontId="69" type="noConversion"/>
  </si>
  <si>
    <t>1)全廠回收率：晶圓製造半導體85%、其他一般產業75%
2)120年全廠回收率達82%</t>
    <phoneticPr fontId="69" type="noConversion"/>
  </si>
  <si>
    <t>&gt; 78%</t>
    <phoneticPr fontId="69" type="noConversion"/>
  </si>
  <si>
    <t>1支</t>
    <phoneticPr fontId="77" type="noConversion"/>
  </si>
  <si>
    <t>2支</t>
    <phoneticPr fontId="77" type="noConversion"/>
  </si>
  <si>
    <t>3支</t>
  </si>
  <si>
    <t>4支</t>
  </si>
  <si>
    <t>5支</t>
  </si>
  <si>
    <t>6支</t>
  </si>
  <si>
    <t>7支</t>
  </si>
  <si>
    <t>8支</t>
  </si>
  <si>
    <t>9支</t>
  </si>
  <si>
    <t>10支</t>
  </si>
  <si>
    <t>生物科技</t>
    <phoneticPr fontId="77" type="noConversion"/>
  </si>
  <si>
    <t>精密機械</t>
    <phoneticPr fontId="77" type="noConversion"/>
  </si>
  <si>
    <t>電腦週邊</t>
    <phoneticPr fontId="77" type="noConversion"/>
  </si>
  <si>
    <t>積體電路</t>
    <phoneticPr fontId="77" type="noConversion"/>
  </si>
  <si>
    <t>光電</t>
    <phoneticPr fontId="77" type="noConversion"/>
  </si>
  <si>
    <t>通訊</t>
    <phoneticPr fontId="77" type="noConversion"/>
  </si>
  <si>
    <t>其他園區事業</t>
    <phoneticPr fontId="77" type="noConversion"/>
  </si>
  <si>
    <t>(CMD)</t>
    <phoneticPr fontId="69" type="noConversion"/>
  </si>
  <si>
    <t>(CMD)</t>
    <phoneticPr fontId="69" type="noConversion"/>
  </si>
  <si>
    <t>(CMD)</t>
    <phoneticPr fontId="69" type="noConversion"/>
  </si>
  <si>
    <t>獨立設置</t>
    <phoneticPr fontId="69" type="noConversion"/>
  </si>
  <si>
    <t>納入工業用水貯水槽</t>
    <phoneticPr fontId="69" type="noConversion"/>
  </si>
  <si>
    <t>有設置</t>
    <phoneticPr fontId="69" type="noConversion"/>
  </si>
  <si>
    <t>未設置</t>
    <phoneticPr fontId="69" type="noConversion"/>
  </si>
  <si>
    <t>納入民生用水貯水槽</t>
    <phoneticPr fontId="69" type="noConversion"/>
  </si>
  <si>
    <t>納入工業+民生用水貯水槽</t>
    <phoneticPr fontId="69" type="noConversion"/>
  </si>
  <si>
    <t>有使用</t>
    <phoneticPr fontId="69" type="noConversion"/>
  </si>
  <si>
    <t>未使用</t>
    <phoneticPr fontId="69" type="noConversion"/>
  </si>
  <si>
    <t>有個別設置</t>
    <phoneticPr fontId="69" type="noConversion"/>
  </si>
  <si>
    <t>納入其他水槽</t>
    <phoneticPr fontId="69" type="noConversion"/>
  </si>
  <si>
    <r>
      <rPr>
        <sz val="14"/>
        <color rgb="FF000000"/>
        <rFont val="標楷體"/>
        <family val="4"/>
        <charset val="136"/>
      </rPr>
      <t>項目</t>
    </r>
    <phoneticPr fontId="69" type="noConversion"/>
  </si>
  <si>
    <r>
      <rPr>
        <sz val="14"/>
        <color rgb="FF000000"/>
        <rFont val="標楷體"/>
        <family val="4"/>
        <charset val="136"/>
      </rPr>
      <t>類別</t>
    </r>
  </si>
  <si>
    <r>
      <t>112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標楷體"/>
        <family val="4"/>
        <charset val="136"/>
      </rPr>
      <t xml:space="preserve">月至
</t>
    </r>
    <r>
      <rPr>
        <sz val="14"/>
        <color rgb="FF000000"/>
        <rFont val="Times New Roman"/>
        <family val="1"/>
      </rPr>
      <t>113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標楷體"/>
        <family val="4"/>
        <charset val="136"/>
      </rPr>
      <t>月</t>
    </r>
    <phoneticPr fontId="69" type="noConversion"/>
  </si>
  <si>
    <t>W</t>
  </si>
  <si>
    <t>A1</t>
  </si>
  <si>
    <t>A2</t>
  </si>
  <si>
    <t>R2</t>
  </si>
  <si>
    <r>
      <rPr>
        <sz val="14"/>
        <color rgb="FF000000"/>
        <rFont val="標楷體"/>
        <family val="4"/>
        <charset val="136"/>
      </rPr>
      <t>自來水</t>
    </r>
  </si>
  <si>
    <r>
      <rPr>
        <sz val="14"/>
        <color rgb="FF000000"/>
        <rFont val="標楷體"/>
        <family val="4"/>
        <charset val="136"/>
      </rPr>
      <t>冷凝水</t>
    </r>
    <r>
      <rPr>
        <sz val="14"/>
        <color rgb="FF000000"/>
        <rFont val="Times New Roman"/>
        <family val="1"/>
      </rPr>
      <t>OAC</t>
    </r>
  </si>
  <si>
    <r>
      <rPr>
        <sz val="14"/>
        <color rgb="FF000000"/>
        <rFont val="標楷體"/>
        <family val="4"/>
        <charset val="136"/>
      </rPr>
      <t>雨水</t>
    </r>
  </si>
  <si>
    <r>
      <rPr>
        <sz val="14"/>
        <color rgb="FF000000"/>
        <rFont val="標楷體"/>
        <family val="4"/>
        <charset val="136"/>
      </rPr>
      <t>外部再生水</t>
    </r>
  </si>
  <si>
    <t>c1</t>
  </si>
  <si>
    <t>c2</t>
  </si>
  <si>
    <t>c3</t>
  </si>
  <si>
    <t>c4</t>
  </si>
  <si>
    <t>c7</t>
  </si>
  <si>
    <t>D2</t>
    <phoneticPr fontId="69" type="noConversion"/>
  </si>
  <si>
    <r>
      <rPr>
        <sz val="14"/>
        <color rgb="FF000000"/>
        <rFont val="標楷體"/>
        <family val="4"/>
        <charset val="136"/>
      </rPr>
      <t>臺南園區</t>
    </r>
    <r>
      <rPr>
        <sz val="14"/>
        <color rgb="FF000000"/>
        <rFont val="Times New Roman"/>
        <family val="1"/>
      </rPr>
      <t xml:space="preserve">&gt;76.65%
</t>
    </r>
    <r>
      <rPr>
        <sz val="14"/>
        <color rgb="FF000000"/>
        <rFont val="標楷體"/>
        <family val="4"/>
        <charset val="136"/>
      </rPr>
      <t>高雄園區</t>
    </r>
    <r>
      <rPr>
        <sz val="14"/>
        <color rgb="FF000000"/>
        <rFont val="Times New Roman"/>
        <family val="1"/>
      </rPr>
      <t>&gt;75%</t>
    </r>
    <phoneticPr fontId="69" type="noConversion"/>
  </si>
  <si>
    <r>
      <t xml:space="preserve"> 注意：填寫單位為噸/日、m</t>
    </r>
    <r>
      <rPr>
        <b/>
        <vertAlign val="superscript"/>
        <sz val="20"/>
        <color theme="0"/>
        <rFont val="微軟正黑體"/>
        <family val="2"/>
        <charset val="136"/>
      </rPr>
      <t>3</t>
    </r>
    <r>
      <rPr>
        <b/>
        <sz val="20"/>
        <color theme="0"/>
        <rFont val="微軟正黑體"/>
        <family val="2"/>
        <charset val="136"/>
      </rPr>
      <t>/day、CMD</t>
    </r>
  </si>
  <si>
    <t>c1</t>
    <phoneticPr fontId="69" type="noConversion"/>
  </si>
  <si>
    <t>c2</t>
    <phoneticPr fontId="69" type="noConversion"/>
  </si>
  <si>
    <t>c3</t>
    <phoneticPr fontId="69" type="noConversion"/>
  </si>
  <si>
    <t>c4</t>
    <phoneticPr fontId="69" type="noConversion"/>
  </si>
  <si>
    <t>c5</t>
    <phoneticPr fontId="69" type="noConversion"/>
  </si>
  <si>
    <t>c6</t>
    <phoneticPr fontId="69" type="noConversion"/>
  </si>
  <si>
    <t>c7</t>
    <phoneticPr fontId="69" type="noConversion"/>
  </si>
  <si>
    <t>c8</t>
    <phoneticPr fontId="69" type="noConversion"/>
  </si>
  <si>
    <t>r1</t>
    <phoneticPr fontId="69" type="noConversion"/>
  </si>
  <si>
    <t>r2</t>
    <phoneticPr fontId="69" type="noConversion"/>
  </si>
  <si>
    <t>r3</t>
    <phoneticPr fontId="69" type="noConversion"/>
  </si>
  <si>
    <t>r4</t>
    <phoneticPr fontId="69" type="noConversion"/>
  </si>
  <si>
    <t>橫流式</t>
    <phoneticPr fontId="69" type="noConversion"/>
  </si>
  <si>
    <t>逆流式</t>
    <phoneticPr fontId="69" type="noConversion"/>
  </si>
  <si>
    <t>其他</t>
    <phoneticPr fontId="69" type="noConversion"/>
  </si>
  <si>
    <t>1台</t>
    <phoneticPr fontId="69" type="noConversion"/>
  </si>
  <si>
    <t>2台</t>
    <phoneticPr fontId="69" type="noConversion"/>
  </si>
  <si>
    <t>3台</t>
  </si>
  <si>
    <t>4台</t>
  </si>
  <si>
    <t>5台</t>
  </si>
  <si>
    <t>6台</t>
  </si>
  <si>
    <t>7台</t>
  </si>
  <si>
    <t>8台</t>
  </si>
  <si>
    <t>9台</t>
  </si>
  <si>
    <t>1℃</t>
    <phoneticPr fontId="69" type="noConversion"/>
  </si>
  <si>
    <t>2℃</t>
    <phoneticPr fontId="69" type="noConversion"/>
  </si>
  <si>
    <t>3℃</t>
  </si>
  <si>
    <t>4℃</t>
  </si>
  <si>
    <t>5℃</t>
  </si>
  <si>
    <t>6℃</t>
  </si>
  <si>
    <t>7℃</t>
  </si>
  <si>
    <t>8℃</t>
  </si>
  <si>
    <t>9℃</t>
  </si>
  <si>
    <t>10℃</t>
  </si>
  <si>
    <t>r1</t>
  </si>
  <si>
    <t>r2</t>
  </si>
  <si>
    <t>r3</t>
  </si>
  <si>
    <t>r4</t>
  </si>
  <si>
    <t>(渦捲式)水冷容積</t>
    <phoneticPr fontId="69" type="noConversion"/>
  </si>
  <si>
    <t>(往復式)水冷容積</t>
    <phoneticPr fontId="69" type="noConversion"/>
  </si>
  <si>
    <t>(離心式)水冷</t>
    <phoneticPr fontId="69" type="noConversion"/>
  </si>
  <si>
    <t>熱回收式</t>
    <phoneticPr fontId="69" type="noConversion"/>
  </si>
  <si>
    <t>10台</t>
    <phoneticPr fontId="69" type="noConversion"/>
  </si>
  <si>
    <t>11台</t>
  </si>
  <si>
    <t>12台</t>
  </si>
  <si>
    <t>13台</t>
  </si>
  <si>
    <t>14台</t>
  </si>
  <si>
    <t>15台</t>
  </si>
  <si>
    <t>16台</t>
  </si>
  <si>
    <t>17台</t>
  </si>
  <si>
    <t>18台</t>
  </si>
  <si>
    <t>19台</t>
  </si>
  <si>
    <t>20台</t>
  </si>
  <si>
    <t>(磁浮離心式)水冷</t>
    <phoneticPr fontId="69" type="noConversion"/>
  </si>
  <si>
    <t>CMD</t>
    <phoneticPr fontId="69" type="noConversion"/>
  </si>
  <si>
    <t>(RT)</t>
    <phoneticPr fontId="69" type="noConversion"/>
  </si>
  <si>
    <t>µS/cm</t>
    <phoneticPr fontId="69" type="noConversion"/>
  </si>
  <si>
    <r>
      <rPr>
        <b/>
        <sz val="14"/>
        <color theme="1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有製程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</si>
  <si>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69" type="noConversion"/>
  </si>
  <si>
    <r>
      <rPr>
        <b/>
        <sz val="14"/>
        <color rgb="FF000000"/>
        <rFont val="標楷體"/>
        <family val="4"/>
        <charset val="136"/>
      </rPr>
      <t>冰水主機規格</t>
    </r>
    <phoneticPr fontId="69" type="noConversion"/>
  </si>
  <si>
    <r>
      <rPr>
        <b/>
        <sz val="12"/>
        <color theme="1"/>
        <rFont val="標楷體"/>
        <family val="4"/>
        <charset val="136"/>
      </rPr>
      <t>項次</t>
    </r>
    <phoneticPr fontId="69" type="noConversion"/>
  </si>
  <si>
    <r>
      <rPr>
        <b/>
        <sz val="12"/>
        <color theme="1"/>
        <rFont val="標楷體"/>
        <family val="4"/>
        <charset val="136"/>
      </rPr>
      <t>型式</t>
    </r>
    <phoneticPr fontId="69" type="noConversion"/>
  </si>
  <si>
    <r>
      <rPr>
        <b/>
        <sz val="12"/>
        <color theme="1"/>
        <rFont val="標楷體"/>
        <family val="4"/>
        <charset val="136"/>
      </rPr>
      <t>台數</t>
    </r>
    <phoneticPr fontId="69" type="noConversion"/>
  </si>
  <si>
    <r>
      <rPr>
        <b/>
        <sz val="12"/>
        <color rgb="FFFF0000"/>
        <rFont val="標楷體"/>
        <family val="4"/>
        <charset val="136"/>
      </rPr>
      <t>單台</t>
    </r>
    <r>
      <rPr>
        <b/>
        <sz val="12"/>
        <color theme="1"/>
        <rFont val="標楷體"/>
        <family val="4"/>
        <charset val="136"/>
      </rPr>
      <t>冷凍噸數</t>
    </r>
    <r>
      <rPr>
        <b/>
        <sz val="12"/>
        <color theme="1"/>
        <rFont val="Times New Roman"/>
        <family val="1"/>
      </rPr>
      <t>(RT)</t>
    </r>
    <phoneticPr fontId="69" type="noConversion"/>
  </si>
  <si>
    <r>
      <t>(1)</t>
    </r>
    <r>
      <rPr>
        <b/>
        <sz val="14"/>
        <color theme="1"/>
        <rFont val="標楷體"/>
        <family val="4"/>
        <charset val="136"/>
      </rPr>
      <t>冷卻前後水溫差：</t>
    </r>
    <phoneticPr fontId="69" type="noConversion"/>
  </si>
  <si>
    <r>
      <t>(2)</t>
    </r>
    <r>
      <rPr>
        <b/>
        <sz val="14"/>
        <color theme="1"/>
        <rFont val="標楷體"/>
        <family val="4"/>
        <charset val="136"/>
      </rPr>
      <t>冷卻水塔循環水量：</t>
    </r>
    <phoneticPr fontId="69" type="noConversion"/>
  </si>
  <si>
    <r>
      <rPr>
        <b/>
        <sz val="14"/>
        <rFont val="標楷體"/>
        <family val="4"/>
        <charset val="136"/>
      </rPr>
      <t>有設置流量計</t>
    </r>
    <phoneticPr fontId="69" type="noConversion"/>
  </si>
  <si>
    <r>
      <rPr>
        <b/>
        <sz val="14"/>
        <color theme="1"/>
        <rFont val="標楷體"/>
        <family val="4"/>
        <charset val="136"/>
      </rPr>
      <t>未設置流量計</t>
    </r>
    <phoneticPr fontId="69" type="noConversion"/>
  </si>
  <si>
    <r>
      <rPr>
        <b/>
        <sz val="14"/>
        <color theme="1"/>
        <rFont val="標楷體"/>
        <family val="4"/>
        <charset val="136"/>
      </rPr>
      <t>循環水量採推估計算，請說明計算方式：</t>
    </r>
    <phoneticPr fontId="69" type="noConversion"/>
  </si>
  <si>
    <r>
      <t>(3)</t>
    </r>
    <r>
      <rPr>
        <b/>
        <sz val="14"/>
        <color theme="1"/>
        <rFont val="標楷體"/>
        <family val="4"/>
        <charset val="136"/>
      </rPr>
      <t>冷卻水塔節水措施：</t>
    </r>
    <phoneticPr fontId="69" type="noConversion"/>
  </si>
  <si>
    <r>
      <rPr>
        <b/>
        <sz val="14"/>
        <color theme="1"/>
        <rFont val="標楷體"/>
        <family val="4"/>
        <charset val="136"/>
      </rPr>
      <t>旁濾設備</t>
    </r>
    <phoneticPr fontId="69" type="noConversion"/>
  </si>
  <si>
    <r>
      <rPr>
        <b/>
        <sz val="14"/>
        <color theme="1"/>
        <rFont val="標楷體"/>
        <family val="4"/>
        <charset val="136"/>
      </rPr>
      <t>化學加藥法</t>
    </r>
    <phoneticPr fontId="69" type="noConversion"/>
  </si>
  <si>
    <r>
      <rPr>
        <b/>
        <sz val="14"/>
        <color theme="1"/>
        <rFont val="標楷體"/>
        <family val="4"/>
        <charset val="136"/>
      </rPr>
      <t>臭氧氧化法</t>
    </r>
    <phoneticPr fontId="69" type="noConversion"/>
  </si>
  <si>
    <r>
      <rPr>
        <b/>
        <sz val="14"/>
        <color theme="1"/>
        <rFont val="標楷體"/>
        <family val="4"/>
        <charset val="136"/>
      </rPr>
      <t>磁化法</t>
    </r>
    <phoneticPr fontId="69" type="noConversion"/>
  </si>
  <si>
    <r>
      <rPr>
        <b/>
        <sz val="14"/>
        <color theme="1"/>
        <rFont val="標楷體"/>
        <family val="4"/>
        <charset val="136"/>
      </rPr>
      <t>排水導電度控制：</t>
    </r>
    <phoneticPr fontId="69" type="noConversion"/>
  </si>
  <si>
    <r>
      <t>(6)</t>
    </r>
    <r>
      <rPr>
        <b/>
        <sz val="14"/>
        <color theme="1"/>
        <rFont val="標楷體"/>
        <family val="4"/>
        <charset val="136"/>
      </rPr>
      <t>排水導電度：</t>
    </r>
    <phoneticPr fontId="69" type="noConversion"/>
  </si>
  <si>
    <r>
      <t>(7)</t>
    </r>
    <r>
      <rPr>
        <b/>
        <sz val="14"/>
        <color theme="1"/>
        <rFont val="標楷體"/>
        <family val="4"/>
        <charset val="136"/>
      </rPr>
      <t>濃縮倍數</t>
    </r>
    <r>
      <rPr>
        <b/>
        <sz val="14"/>
        <color theme="1"/>
        <rFont val="Times New Roman"/>
        <family val="1"/>
      </rPr>
      <t>(CR)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</si>
  <si>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4"/>
        <color rgb="FFFF0000"/>
        <rFont val="標楷體"/>
        <family val="4"/>
        <charset val="136"/>
      </rPr>
      <t>←欄位自動試算</t>
    </r>
    <phoneticPr fontId="69" type="noConversion"/>
  </si>
  <si>
    <r>
      <rPr>
        <b/>
        <sz val="16"/>
        <color theme="1"/>
        <rFont val="標楷體"/>
        <family val="4"/>
        <charset val="136"/>
      </rPr>
      <t>壹、問卷調查目的</t>
    </r>
  </si>
  <si>
    <r>
      <rPr>
        <b/>
        <sz val="16"/>
        <color theme="1"/>
        <rFont val="標楷體"/>
        <family val="4"/>
        <charset val="136"/>
      </rPr>
      <t>貳、問卷調查內容</t>
    </r>
    <phoneticPr fontId="77" type="noConversion"/>
  </si>
  <si>
    <r>
      <rPr>
        <b/>
        <sz val="16"/>
        <color theme="1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有製程</t>
    </r>
    <r>
      <rPr>
        <b/>
        <sz val="16"/>
        <color rgb="FFFF0000"/>
        <rFont val="Times New Roman"/>
        <family val="1"/>
      </rPr>
      <t>)</t>
    </r>
    <phoneticPr fontId="77" type="noConversion"/>
  </si>
  <si>
    <r>
      <rPr>
        <b/>
        <sz val="16"/>
        <color theme="1"/>
        <rFont val="標楷體"/>
        <family val="4"/>
        <charset val="136"/>
      </rPr>
      <t>貳、問卷調查內容</t>
    </r>
    <phoneticPr fontId="77" type="noConversion"/>
  </si>
  <si>
    <r>
      <rPr>
        <b/>
        <sz val="16"/>
        <color theme="1"/>
        <rFont val="標楷體"/>
        <family val="4"/>
        <charset val="136"/>
      </rPr>
      <t>參、問卷回收方式</t>
    </r>
    <phoneticPr fontId="77" type="noConversion"/>
  </si>
  <si>
    <r>
      <rPr>
        <b/>
        <sz val="16"/>
        <color theme="1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有製程</t>
    </r>
    <r>
      <rPr>
        <b/>
        <sz val="16"/>
        <color rgb="FFFF0000"/>
        <rFont val="Times New Roman"/>
        <family val="1"/>
      </rPr>
      <t>)</t>
    </r>
    <phoneticPr fontId="69" type="noConversion"/>
  </si>
  <si>
    <r>
      <t>(</t>
    </r>
    <r>
      <rPr>
        <b/>
        <sz val="16"/>
        <color theme="1"/>
        <rFont val="標楷體"/>
        <family val="4"/>
        <charset val="136"/>
      </rPr>
      <t>一</t>
    </r>
    <r>
      <rPr>
        <b/>
        <sz val="16"/>
        <color theme="1"/>
        <rFont val="Times New Roman"/>
        <family val="1"/>
      </rPr>
      <t>)</t>
    </r>
    <r>
      <rPr>
        <b/>
        <sz val="16"/>
        <color theme="1"/>
        <rFont val="標楷體"/>
        <family val="4"/>
        <charset val="136"/>
      </rPr>
      <t>人員與工廠基本資料</t>
    </r>
    <phoneticPr fontId="77" type="noConversion"/>
  </si>
  <si>
    <r>
      <rPr>
        <b/>
        <sz val="16"/>
        <color theme="1"/>
        <rFont val="標楷體"/>
        <family val="4"/>
        <charset val="136"/>
      </rPr>
      <t>【填寫人員】第一聯絡人</t>
    </r>
    <phoneticPr fontId="69" type="noConversion"/>
  </si>
  <si>
    <r>
      <rPr>
        <b/>
        <sz val="16"/>
        <color theme="1"/>
        <rFont val="標楷體"/>
        <family val="4"/>
        <charset val="136"/>
      </rPr>
      <t>【單位主管】第二聯絡人</t>
    </r>
    <phoneticPr fontId="77" type="noConversion"/>
  </si>
  <si>
    <r>
      <rPr>
        <b/>
        <sz val="16"/>
        <color theme="1"/>
        <rFont val="標楷體"/>
        <family val="4"/>
        <charset val="136"/>
      </rPr>
      <t>【工廠基本資料】</t>
    </r>
    <phoneticPr fontId="77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</si>
  <si>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77" type="noConversion"/>
  </si>
  <si>
    <r>
      <rPr>
        <sz val="14"/>
        <color theme="1"/>
        <rFont val="標楷體"/>
        <family val="4"/>
        <charset val="136"/>
      </rPr>
      <t>廠房建築
基地面積：</t>
    </r>
    <phoneticPr fontId="77" type="noConversion"/>
  </si>
  <si>
    <r>
      <t>(m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  <phoneticPr fontId="77" type="noConversion"/>
  </si>
  <si>
    <r>
      <rPr>
        <sz val="14"/>
        <color theme="1"/>
        <rFont val="標楷體"/>
        <family val="4"/>
        <charset val="136"/>
      </rPr>
      <t>水公司自來水表
設置數量：</t>
    </r>
    <phoneticPr fontId="77" type="noConversion"/>
  </si>
  <si>
    <r>
      <rPr>
        <b/>
        <sz val="14"/>
        <color rgb="FFFF0000"/>
        <rFont val="標楷體"/>
        <family val="4"/>
        <charset val="136"/>
      </rPr>
      <t xml:space="preserve">←請於左方欄位，
輸入水號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請參照水費單共</t>
    </r>
    <r>
      <rPr>
        <b/>
        <sz val="14"/>
        <color rgb="FFFF0000"/>
        <rFont val="Times New Roman"/>
        <family val="1"/>
      </rPr>
      <t>11</t>
    </r>
    <r>
      <rPr>
        <b/>
        <sz val="14"/>
        <color rgb="FFFF0000"/>
        <rFont val="標楷體"/>
        <family val="4"/>
        <charset val="136"/>
      </rPr>
      <t>碼</t>
    </r>
    <r>
      <rPr>
        <b/>
        <sz val="14"/>
        <color rgb="FFFF0000"/>
        <rFont val="Times New Roman"/>
        <family val="1"/>
      </rPr>
      <t xml:space="preserve">)
</t>
    </r>
    <r>
      <rPr>
        <b/>
        <sz val="14"/>
        <color rgb="FFFF0000"/>
        <rFont val="標楷體"/>
        <family val="4"/>
        <charset val="136"/>
      </rPr>
      <t>例：</t>
    </r>
    <r>
      <rPr>
        <b/>
        <sz val="14"/>
        <color rgb="FFFF0000"/>
        <rFont val="Times New Roman"/>
        <family val="1"/>
      </rPr>
      <t>00123456789</t>
    </r>
    <phoneticPr fontId="77" type="noConversion"/>
  </si>
  <si>
    <r>
      <rPr>
        <sz val="14"/>
        <rFont val="標楷體"/>
        <family val="4"/>
        <charset val="136"/>
      </rPr>
      <t>再生水核定量：</t>
    </r>
    <phoneticPr fontId="69" type="noConversion"/>
  </si>
  <si>
    <r>
      <rPr>
        <sz val="14"/>
        <rFont val="標楷體"/>
        <family val="4"/>
        <charset val="136"/>
      </rPr>
      <t>工業用水儲水量：</t>
    </r>
    <phoneticPr fontId="69" type="noConversion"/>
  </si>
  <si>
    <r>
      <rPr>
        <sz val="14"/>
        <color theme="1"/>
        <rFont val="標楷體"/>
        <family val="4"/>
        <charset val="136"/>
      </rPr>
      <t>廠區需設置
可提供全廠用水
三天之儲水量</t>
    </r>
    <phoneticPr fontId="69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</si>
  <si>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77" type="noConversion"/>
  </si>
  <si>
    <r>
      <rPr>
        <sz val="14"/>
        <color theme="1"/>
        <rFont val="標楷體"/>
        <family val="4"/>
        <charset val="136"/>
      </rPr>
      <t>再生水供應水廠：</t>
    </r>
    <phoneticPr fontId="77" type="noConversion"/>
  </si>
  <si>
    <r>
      <rPr>
        <sz val="14"/>
        <color theme="1"/>
        <rFont val="標楷體"/>
        <family val="4"/>
        <charset val="136"/>
      </rPr>
      <t>再生水導入廠區用途流向：</t>
    </r>
    <phoneticPr fontId="77" type="noConversion"/>
  </si>
  <si>
    <r>
      <rPr>
        <sz val="14"/>
        <rFont val="標楷體"/>
        <family val="4"/>
        <charset val="136"/>
      </rPr>
      <t>廢氣洗滌塔</t>
    </r>
    <phoneticPr fontId="77" type="noConversion"/>
  </si>
  <si>
    <r>
      <rPr>
        <sz val="14"/>
        <color theme="1"/>
        <rFont val="標楷體"/>
        <family val="4"/>
        <charset val="136"/>
      </rPr>
      <t>是否個別設置雨水儲存槽：</t>
    </r>
    <phoneticPr fontId="69" type="noConversion"/>
  </si>
  <si>
    <r>
      <rPr>
        <sz val="14"/>
        <color theme="1"/>
        <rFont val="標楷體"/>
        <family val="4"/>
        <charset val="136"/>
      </rPr>
      <t>雨水納入其他水槽：</t>
    </r>
    <phoneticPr fontId="77" type="noConversion"/>
  </si>
  <si>
    <r>
      <rPr>
        <sz val="14"/>
        <color theme="1"/>
        <rFont val="標楷體"/>
        <family val="4"/>
        <charset val="136"/>
      </rPr>
      <t>納入消防水槽：</t>
    </r>
    <phoneticPr fontId="77" type="noConversion"/>
  </si>
  <si>
    <r>
      <rPr>
        <b/>
        <sz val="16"/>
        <color theme="1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有製程</t>
    </r>
    <r>
      <rPr>
        <b/>
        <sz val="16"/>
        <color rgb="FFFF0000"/>
        <rFont val="Times New Roman"/>
        <family val="1"/>
      </rPr>
      <t>)</t>
    </r>
    <phoneticPr fontId="77" type="noConversion"/>
  </si>
  <si>
    <r>
      <rPr>
        <sz val="14"/>
        <color theme="1"/>
        <rFont val="標楷體"/>
        <family val="4"/>
        <charset val="136"/>
      </rPr>
      <t xml:space="preserve">科管局核定用水量：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最新核定平均日用水量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</si>
  <si>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sz val="14"/>
        <rFont val="標楷體"/>
        <family val="4"/>
        <charset val="136"/>
      </rPr>
      <t>自來水核定量：</t>
    </r>
    <phoneticPr fontId="69" type="noConversion"/>
  </si>
  <si>
    <r>
      <rPr>
        <sz val="14"/>
        <color theme="1"/>
        <rFont val="標楷體"/>
        <family val="4"/>
        <charset val="136"/>
      </rPr>
      <t xml:space="preserve">單日最大用水量：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平均日用水量</t>
    </r>
    <r>
      <rPr>
        <b/>
        <sz val="14"/>
        <color rgb="FFFF0000"/>
        <rFont val="Times New Roman"/>
        <family val="1"/>
      </rPr>
      <t>×1.2)</t>
    </r>
    <phoneticPr fontId="69" type="noConversion"/>
  </si>
  <si>
    <r>
      <rPr>
        <sz val="14"/>
        <color theme="1"/>
        <rFont val="標楷體"/>
        <family val="4"/>
        <charset val="136"/>
      </rPr>
      <t>廢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汙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 xml:space="preserve">水排放量：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以科管局環安組核准量為準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</si>
  <si>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sz val="14"/>
        <color theme="1"/>
        <rFont val="標楷體"/>
        <family val="4"/>
        <charset val="136"/>
      </rPr>
      <t>廠區需設置
可提供全廠用水
二天之儲水量</t>
    </r>
    <phoneticPr fontId="69" type="noConversion"/>
  </si>
  <si>
    <r>
      <rPr>
        <sz val="14"/>
        <rFont val="標楷體"/>
        <family val="4"/>
        <charset val="136"/>
      </rPr>
      <t>民生用水儲水量：</t>
    </r>
    <phoneticPr fontId="69" type="noConversion"/>
  </si>
  <si>
    <r>
      <rPr>
        <sz val="14"/>
        <rFont val="標楷體"/>
        <family val="4"/>
        <charset val="136"/>
      </rPr>
      <t>工業用水儲水量：</t>
    </r>
    <phoneticPr fontId="69" type="noConversion"/>
  </si>
  <si>
    <r>
      <rPr>
        <sz val="14"/>
        <rFont val="標楷體"/>
        <family val="4"/>
        <charset val="136"/>
      </rPr>
      <t>民生用水儲水量：</t>
    </r>
    <phoneticPr fontId="69" type="noConversion"/>
  </si>
  <si>
    <r>
      <rPr>
        <sz val="14"/>
        <color theme="1"/>
        <rFont val="標楷體"/>
        <family val="4"/>
        <charset val="136"/>
      </rPr>
      <t xml:space="preserve">是否使用再生水廠之水源：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包含自建再生水廠</t>
    </r>
    <r>
      <rPr>
        <b/>
        <sz val="14"/>
        <color rgb="FFFF0000"/>
        <rFont val="Times New Roman"/>
        <family val="1"/>
      </rPr>
      <t>)</t>
    </r>
    <phoneticPr fontId="77" type="noConversion"/>
  </si>
  <si>
    <r>
      <rPr>
        <sz val="14"/>
        <rFont val="標楷體"/>
        <family val="4"/>
        <charset val="136"/>
      </rPr>
      <t>購買再生水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水車載水</t>
    </r>
    <r>
      <rPr>
        <sz val="14"/>
        <rFont val="Times New Roman"/>
        <family val="1"/>
      </rPr>
      <t>)</t>
    </r>
    <phoneticPr fontId="77" type="noConversion"/>
  </si>
  <si>
    <r>
      <rPr>
        <sz val="14"/>
        <rFont val="標楷體"/>
        <family val="4"/>
        <charset val="136"/>
      </rPr>
      <t>民生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沖廁或澆灌</t>
    </r>
    <r>
      <rPr>
        <sz val="14"/>
        <rFont val="Times New Roman"/>
        <family val="1"/>
      </rPr>
      <t>)</t>
    </r>
    <phoneticPr fontId="77" type="noConversion"/>
  </si>
  <si>
    <r>
      <rPr>
        <sz val="14"/>
        <color theme="1"/>
        <rFont val="標楷體"/>
        <family val="4"/>
        <charset val="136"/>
      </rPr>
      <t>是否設置雨水貯存系統：</t>
    </r>
    <phoneticPr fontId="69" type="noConversion"/>
  </si>
  <si>
    <r>
      <rPr>
        <b/>
        <sz val="14"/>
        <color rgb="FFFF0000"/>
        <rFont val="標楷體"/>
        <family val="4"/>
        <charset val="136"/>
      </rPr>
      <t>←下拉式選單</t>
    </r>
    <r>
      <rPr>
        <sz val="14"/>
        <color theme="1"/>
        <rFont val="Times New Roman"/>
        <family val="1"/>
      </rPr>
      <t/>
    </r>
    <phoneticPr fontId="77" type="noConversion"/>
  </si>
  <si>
    <r>
      <rPr>
        <sz val="14"/>
        <color theme="1"/>
        <rFont val="標楷體"/>
        <family val="4"/>
        <charset val="136"/>
      </rPr>
      <t>個別設置雨水儲存槽容積：</t>
    </r>
    <phoneticPr fontId="77" type="noConversion"/>
  </si>
  <si>
    <r>
      <t>m</t>
    </r>
    <r>
      <rPr>
        <b/>
        <vertAlign val="superscript"/>
        <sz val="12"/>
        <color theme="1"/>
        <rFont val="Times New Roman"/>
        <family val="1"/>
      </rPr>
      <t>3</t>
    </r>
    <phoneticPr fontId="77" type="noConversion"/>
  </si>
  <si>
    <r>
      <rPr>
        <sz val="14"/>
        <color theme="1"/>
        <rFont val="標楷體"/>
        <family val="4"/>
        <charset val="136"/>
      </rPr>
      <t>納入建物筏基：</t>
    </r>
    <r>
      <rPr>
        <sz val="14"/>
        <color theme="1"/>
        <rFont val="Times New Roman"/>
        <family val="1"/>
      </rPr>
      <t xml:space="preserve"> </t>
    </r>
    <phoneticPr fontId="77" type="noConversion"/>
  </si>
  <si>
    <r>
      <t>m</t>
    </r>
    <r>
      <rPr>
        <b/>
        <vertAlign val="superscript"/>
        <sz val="12"/>
        <color theme="1"/>
        <rFont val="Times New Roman"/>
        <family val="1"/>
      </rPr>
      <t>3</t>
    </r>
    <phoneticPr fontId="77" type="noConversion"/>
  </si>
  <si>
    <r>
      <rPr>
        <sz val="14"/>
        <color rgb="FF000000"/>
        <rFont val="標楷體"/>
        <family val="4"/>
        <charset val="136"/>
      </rPr>
      <t>項目</t>
    </r>
    <phoneticPr fontId="69" type="noConversion"/>
  </si>
  <si>
    <r>
      <rPr>
        <sz val="14"/>
        <color rgb="FF000000"/>
        <rFont val="標楷體"/>
        <family val="4"/>
        <charset val="136"/>
      </rPr>
      <t>總廢水排放量</t>
    </r>
  </si>
  <si>
    <r>
      <rPr>
        <sz val="14"/>
        <color rgb="FF000000"/>
        <rFont val="標楷體"/>
        <family val="4"/>
        <charset val="136"/>
      </rPr>
      <t>近三年</t>
    </r>
    <phoneticPr fontId="69" type="noConversion"/>
  </si>
  <si>
    <r>
      <rPr>
        <sz val="13.5"/>
        <color rgb="FF000000"/>
        <rFont val="標楷體"/>
        <family val="4"/>
        <charset val="136"/>
      </rPr>
      <t>製程水處理回收
利用至製程或純水系統前端</t>
    </r>
    <phoneticPr fontId="69" type="noConversion"/>
  </si>
  <si>
    <r>
      <t>R9</t>
    </r>
    <r>
      <rPr>
        <sz val="14"/>
        <color rgb="FF000000"/>
        <rFont val="標楷體"/>
        <family val="4"/>
        <charset val="136"/>
      </rPr>
      <t>製程版
用水平衡圖代碼</t>
    </r>
    <phoneticPr fontId="69" type="noConversion"/>
  </si>
  <si>
    <r>
      <rPr>
        <sz val="13.5"/>
        <color rgb="FF000000"/>
        <rFont val="標楷體"/>
        <family val="4"/>
        <charset val="136"/>
      </rPr>
      <t>製程系統排水回收
利用至純水系統或製程前端</t>
    </r>
    <phoneticPr fontId="69" type="noConversion"/>
  </si>
  <si>
    <r>
      <rPr>
        <b/>
        <sz val="16"/>
        <color rgb="FF000000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有製程</t>
    </r>
    <r>
      <rPr>
        <b/>
        <sz val="16"/>
        <color rgb="FFFF0000"/>
        <rFont val="Times New Roman"/>
        <family val="1"/>
      </rPr>
      <t>)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</si>
  <si>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四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近三年用水及排水量調查</t>
    </r>
    <phoneticPr fontId="69" type="noConversion"/>
  </si>
  <si>
    <r>
      <rPr>
        <b/>
        <sz val="14"/>
        <color rgb="FF000000"/>
        <rFont val="標楷體"/>
        <family val="4"/>
        <charset val="136"/>
      </rPr>
      <t>取水量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69" type="noConversion"/>
  </si>
  <si>
    <r>
      <rPr>
        <sz val="14"/>
        <color rgb="FF000000"/>
        <rFont val="標楷體"/>
        <family val="4"/>
        <charset val="136"/>
      </rPr>
      <t>項目</t>
    </r>
    <phoneticPr fontId="69" type="noConversion"/>
  </si>
  <si>
    <r>
      <rPr>
        <sz val="14"/>
        <color rgb="FF000000"/>
        <rFont val="標楷體"/>
        <family val="4"/>
        <charset val="136"/>
      </rPr>
      <t>近三年</t>
    </r>
    <phoneticPr fontId="69" type="noConversion"/>
  </si>
  <si>
    <r>
      <rPr>
        <sz val="14"/>
        <color rgb="FF000000"/>
        <rFont val="標楷體"/>
        <family val="4"/>
        <charset val="136"/>
      </rPr>
      <t>其他水源：</t>
    </r>
    <r>
      <rPr>
        <sz val="8"/>
        <color rgb="FF000000"/>
        <rFont val="Times New Roman"/>
        <family val="1"/>
      </rPr>
      <t/>
    </r>
    <phoneticPr fontId="69" type="noConversion"/>
  </si>
  <si>
    <r>
      <rPr>
        <b/>
        <sz val="14"/>
        <color rgb="FF000000"/>
        <rFont val="標楷體"/>
        <family val="4"/>
        <charset val="136"/>
      </rPr>
      <t>回收水量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69" type="noConversion"/>
  </si>
  <si>
    <r>
      <rPr>
        <sz val="13.5"/>
        <color rgb="FF000000"/>
        <rFont val="標楷體"/>
        <family val="4"/>
        <charset val="136"/>
      </rPr>
      <t>純水系統排水回收
利用至其他用水單元</t>
    </r>
    <phoneticPr fontId="69" type="noConversion"/>
  </si>
  <si>
    <r>
      <rPr>
        <sz val="13.5"/>
        <color rgb="FF000000"/>
        <rFont val="標楷體"/>
        <family val="4"/>
        <charset val="136"/>
      </rPr>
      <t>製程系統排水回收
利用至其他單元</t>
    </r>
    <phoneticPr fontId="69" type="noConversion"/>
  </si>
  <si>
    <r>
      <t>L/S+C/S</t>
    </r>
    <r>
      <rPr>
        <sz val="13.5"/>
        <color rgb="FF000000"/>
        <rFont val="標楷體"/>
        <family val="4"/>
        <charset val="136"/>
      </rPr>
      <t>排水循環回收
利用</t>
    </r>
    <r>
      <rPr>
        <b/>
        <sz val="13.5"/>
        <color rgb="FFFF0000"/>
        <rFont val="Times New Roman"/>
        <family val="1"/>
      </rPr>
      <t>(</t>
    </r>
    <r>
      <rPr>
        <b/>
        <sz val="13.5"/>
        <color rgb="FFFF0000"/>
        <rFont val="標楷體"/>
        <family val="4"/>
        <charset val="136"/>
      </rPr>
      <t>需建置回收設備</t>
    </r>
    <r>
      <rPr>
        <b/>
        <sz val="13.5"/>
        <color rgb="FFFF0000"/>
        <rFont val="Times New Roman"/>
        <family val="1"/>
      </rPr>
      <t>)</t>
    </r>
    <phoneticPr fontId="69" type="noConversion"/>
  </si>
  <si>
    <r>
      <t>C/T</t>
    </r>
    <r>
      <rPr>
        <sz val="13.5"/>
        <color rgb="FF000000"/>
        <rFont val="標楷體"/>
        <family val="4"/>
        <charset val="136"/>
      </rPr>
      <t xml:space="preserve">濃排水回收利用
</t>
    </r>
    <r>
      <rPr>
        <b/>
        <sz val="13.5"/>
        <color rgb="FFFF0000"/>
        <rFont val="Times New Roman"/>
        <family val="1"/>
      </rPr>
      <t>(</t>
    </r>
    <r>
      <rPr>
        <b/>
        <sz val="13.5"/>
        <color rgb="FFFF0000"/>
        <rFont val="標楷體"/>
        <family val="4"/>
        <charset val="136"/>
      </rPr>
      <t>需建置回收設備</t>
    </r>
    <r>
      <rPr>
        <b/>
        <sz val="13.5"/>
        <color rgb="FFFF0000"/>
        <rFont val="Times New Roman"/>
        <family val="1"/>
      </rPr>
      <t>,</t>
    </r>
    <r>
      <rPr>
        <b/>
        <sz val="13.5"/>
        <color rgb="FFFF0000"/>
        <rFont val="標楷體"/>
        <family val="4"/>
        <charset val="136"/>
      </rPr>
      <t>若僅採旁濾者</t>
    </r>
    <r>
      <rPr>
        <b/>
        <sz val="13.5"/>
        <color rgb="FFFF0000"/>
        <rFont val="Times New Roman"/>
        <family val="1"/>
      </rPr>
      <t>,c6 = f2 x 0.02  )</t>
    </r>
    <phoneticPr fontId="69" type="noConversion"/>
  </si>
  <si>
    <r>
      <rPr>
        <sz val="13.5"/>
        <color rgb="FF000000"/>
        <rFont val="標楷體"/>
        <family val="4"/>
        <charset val="136"/>
      </rPr>
      <t xml:space="preserve">製程機台用水循環再利用
</t>
    </r>
    <r>
      <rPr>
        <sz val="13.5"/>
        <color rgb="FF000000"/>
        <rFont val="Times New Roman"/>
        <family val="1"/>
      </rPr>
      <t>(</t>
    </r>
    <r>
      <rPr>
        <sz val="13.5"/>
        <color rgb="FF000000"/>
        <rFont val="標楷體"/>
        <family val="4"/>
        <charset val="136"/>
      </rPr>
      <t>串級利用</t>
    </r>
    <r>
      <rPr>
        <sz val="13.5"/>
        <color rgb="FF000000"/>
        <rFont val="Times New Roman"/>
        <family val="1"/>
      </rPr>
      <t>)</t>
    </r>
    <r>
      <rPr>
        <sz val="13.5"/>
        <color rgb="FF000000"/>
        <rFont val="標楷體"/>
        <family val="4"/>
        <charset val="136"/>
      </rPr>
      <t>計入水量：</t>
    </r>
    <r>
      <rPr>
        <b/>
        <sz val="13.5"/>
        <color rgb="FFFF0000"/>
        <rFont val="標楷體"/>
        <family val="4"/>
        <charset val="136"/>
      </rPr>
      <t>需設置處理設備及流量計佐證</t>
    </r>
    <phoneticPr fontId="69" type="noConversion"/>
  </si>
  <si>
    <r>
      <rPr>
        <sz val="14"/>
        <color rgb="FF000000"/>
        <rFont val="標楷體"/>
        <family val="4"/>
        <charset val="136"/>
      </rPr>
      <t>合計總回收水量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欄位自動統計→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</si>
  <si>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rgb="FF000000"/>
        <rFont val="標楷體"/>
        <family val="4"/>
        <charset val="136"/>
      </rPr>
      <t>廢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汙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水排放量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69" type="noConversion"/>
  </si>
  <si>
    <r>
      <rPr>
        <b/>
        <sz val="14"/>
        <color rgb="FF000000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有製程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</si>
  <si>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用水現況及節水成效
調查問卷
</t>
    </r>
    <r>
      <rPr>
        <b/>
        <sz val="14"/>
        <color theme="1" tint="0.499984740745262"/>
        <rFont val="Times New Roman"/>
        <family val="1"/>
      </rPr>
      <t>R9</t>
    </r>
    <r>
      <rPr>
        <b/>
        <sz val="14"/>
        <color theme="1" tint="0.499984740745262"/>
        <rFont val="標楷體"/>
        <family val="4"/>
        <charset val="136"/>
      </rPr>
      <t>用水平衡圖</t>
    </r>
    <r>
      <rPr>
        <b/>
        <sz val="14"/>
        <color theme="1" tint="0.499984740745262"/>
        <rFont val="Times New Roman"/>
        <family val="1"/>
      </rPr>
      <t>(</t>
    </r>
    <r>
      <rPr>
        <b/>
        <sz val="14"/>
        <color theme="1" tint="0.499984740745262"/>
        <rFont val="標楷體"/>
        <family val="4"/>
        <charset val="136"/>
      </rPr>
      <t>有製程</t>
    </r>
    <r>
      <rPr>
        <b/>
        <sz val="14"/>
        <color theme="1" tint="0.499984740745262"/>
        <rFont val="Times New Roman"/>
        <family val="1"/>
      </rPr>
      <t>)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</si>
  <si>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五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水回收措施調查</t>
    </r>
    <r>
      <rPr>
        <b/>
        <sz val="14"/>
        <color rgb="FF000000"/>
        <rFont val="Times New Roman"/>
        <family val="1"/>
      </rPr>
      <t>(1)</t>
    </r>
    <phoneticPr fontId="69" type="noConversion"/>
  </si>
  <si>
    <r>
      <t>(</t>
    </r>
    <r>
      <rPr>
        <b/>
        <sz val="14"/>
        <color theme="1" tint="0.499984740745262"/>
        <rFont val="標楷體"/>
        <family val="4"/>
        <charset val="136"/>
      </rPr>
      <t>五</t>
    </r>
    <r>
      <rPr>
        <b/>
        <sz val="14"/>
        <color theme="1" tint="0.499984740745262"/>
        <rFont val="Times New Roman"/>
        <family val="1"/>
      </rPr>
      <t>)</t>
    </r>
    <r>
      <rPr>
        <b/>
        <sz val="14"/>
        <color theme="1" tint="0.499984740745262"/>
        <rFont val="標楷體"/>
        <family val="4"/>
        <charset val="136"/>
      </rPr>
      <t>水回收措施調查</t>
    </r>
    <r>
      <rPr>
        <b/>
        <sz val="14"/>
        <color theme="1" tint="0.499984740745262"/>
        <rFont val="Times New Roman"/>
        <family val="1"/>
      </rPr>
      <t>(1)</t>
    </r>
    <phoneticPr fontId="69" type="noConversion"/>
  </si>
  <si>
    <r>
      <t>R9</t>
    </r>
    <r>
      <rPr>
        <b/>
        <sz val="14"/>
        <color rgb="FF000000"/>
        <rFont val="標楷體"/>
        <family val="4"/>
        <charset val="136"/>
      </rPr>
      <t>用水平衡圖
代碼</t>
    </r>
    <phoneticPr fontId="69" type="noConversion"/>
  </si>
  <si>
    <r>
      <t>R9</t>
    </r>
    <r>
      <rPr>
        <b/>
        <sz val="14"/>
        <color rgb="FF000000"/>
        <rFont val="標楷體"/>
        <family val="4"/>
        <charset val="136"/>
      </rPr>
      <t xml:space="preserve">數據
</t>
    </r>
    <r>
      <rPr>
        <b/>
        <sz val="14"/>
        <color rgb="FF000000"/>
        <rFont val="Times New Roman"/>
        <family val="1"/>
      </rPr>
      <t xml:space="preserve">(CMD)
</t>
    </r>
    <r>
      <rPr>
        <b/>
        <sz val="14"/>
        <color rgb="FFFF0000"/>
        <rFont val="標楷體"/>
        <family val="4"/>
        <charset val="136"/>
      </rPr>
      <t>↓自動連結</t>
    </r>
    <phoneticPr fontId="69" type="noConversion"/>
  </si>
  <si>
    <r>
      <rPr>
        <b/>
        <sz val="14"/>
        <color rgb="FF000000"/>
        <rFont val="標楷體"/>
        <family val="4"/>
        <charset val="136"/>
      </rPr>
      <t>現況用水單元之
節水措施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請條列簡述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000000"/>
        <rFont val="Times New Roman"/>
        <family val="1"/>
      </rPr>
      <t xml:space="preserve">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填寫方式請參考範例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</si>
  <si>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rgb="FF000000"/>
        <rFont val="標楷體"/>
        <family val="4"/>
        <charset val="136"/>
      </rPr>
      <t xml:space="preserve">回收水使用單元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請條列簡述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</si>
  <si>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t>R9</t>
    </r>
    <r>
      <rPr>
        <b/>
        <sz val="14"/>
        <color theme="1" tint="0.499984740745262"/>
        <rFont val="標楷體"/>
        <family val="4"/>
        <charset val="136"/>
      </rPr>
      <t>用水平衡圖
代碼</t>
    </r>
    <phoneticPr fontId="69" type="noConversion"/>
  </si>
  <si>
    <r>
      <t>R9</t>
    </r>
    <r>
      <rPr>
        <b/>
        <sz val="14"/>
        <color theme="1" tint="0.499984740745262"/>
        <rFont val="標楷體"/>
        <family val="4"/>
        <charset val="136"/>
      </rPr>
      <t xml:space="preserve">數據
</t>
    </r>
    <r>
      <rPr>
        <b/>
        <sz val="14"/>
        <color theme="1" tint="0.499984740745262"/>
        <rFont val="Times New Roman"/>
        <family val="1"/>
      </rPr>
      <t xml:space="preserve">(CMD)
</t>
    </r>
    <r>
      <rPr>
        <b/>
        <sz val="14"/>
        <color theme="1" tint="0.499984740745262"/>
        <rFont val="標楷體"/>
        <family val="4"/>
        <charset val="136"/>
      </rPr>
      <t>↓自動連結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</si>
  <si>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現況用水單元之
節水措施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</si>
  <si>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回收水使用單元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</si>
  <si>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t>UPW</t>
    </r>
    <r>
      <rPr>
        <b/>
        <sz val="10"/>
        <color theme="1" tint="0.499984740745262"/>
        <rFont val="標楷體"/>
        <family val="4"/>
        <charset val="136"/>
      </rPr>
      <t xml:space="preserve">系統，
</t>
    </r>
    <r>
      <rPr>
        <b/>
        <sz val="10"/>
        <color theme="1" tint="0.499984740745262"/>
        <rFont val="Times New Roman"/>
        <family val="1"/>
      </rPr>
      <t>RO/UF</t>
    </r>
    <r>
      <rPr>
        <b/>
        <sz val="10"/>
        <color theme="1" tint="0.499984740745262"/>
        <rFont val="標楷體"/>
        <family val="4"/>
        <charset val="136"/>
      </rPr>
      <t>濃排水回收至</t>
    </r>
    <r>
      <rPr>
        <b/>
        <sz val="10"/>
        <color theme="1" tint="0.499984740745262"/>
        <rFont val="Times New Roman"/>
        <family val="1"/>
      </rPr>
      <t>UPW</t>
    </r>
    <r>
      <rPr>
        <b/>
        <sz val="10"/>
        <color theme="1" tint="0.499984740745262"/>
        <rFont val="標楷體"/>
        <family val="4"/>
        <charset val="136"/>
      </rPr>
      <t>前段使用</t>
    </r>
    <phoneticPr fontId="69" type="noConversion"/>
  </si>
  <si>
    <r>
      <t>UPW</t>
    </r>
    <r>
      <rPr>
        <b/>
        <sz val="10"/>
        <color theme="1" tint="0.499984740745262"/>
        <rFont val="標楷體"/>
        <family val="4"/>
        <charset val="136"/>
      </rPr>
      <t>前段</t>
    </r>
    <phoneticPr fontId="69" type="noConversion"/>
  </si>
  <si>
    <r>
      <t>UPW</t>
    </r>
    <r>
      <rPr>
        <b/>
        <sz val="10"/>
        <color theme="1" tint="0.499984740745262"/>
        <rFont val="標楷體"/>
        <family val="4"/>
        <charset val="136"/>
      </rPr>
      <t xml:space="preserve">系統，
</t>
    </r>
    <r>
      <rPr>
        <b/>
        <sz val="10"/>
        <color theme="1" tint="0.499984740745262"/>
        <rFont val="Times New Roman"/>
        <family val="1"/>
      </rPr>
      <t>RO</t>
    </r>
    <r>
      <rPr>
        <b/>
        <sz val="10"/>
        <color theme="1" tint="0.499984740745262"/>
        <rFont val="標楷體"/>
        <family val="4"/>
        <charset val="136"/>
      </rPr>
      <t>濃排水及</t>
    </r>
    <r>
      <rPr>
        <b/>
        <sz val="10"/>
        <color theme="1" tint="0.499984740745262"/>
        <rFont val="Times New Roman"/>
        <family val="1"/>
      </rPr>
      <t>2B3T</t>
    </r>
    <r>
      <rPr>
        <b/>
        <sz val="10"/>
        <color theme="1" tint="0.499984740745262"/>
        <rFont val="標楷體"/>
        <family val="4"/>
        <charset val="136"/>
      </rPr>
      <t>再生清洗水回收做次級用水槽</t>
    </r>
    <r>
      <rPr>
        <b/>
        <sz val="10"/>
        <color theme="1" tint="0.499984740745262"/>
        <rFont val="Times New Roman"/>
        <family val="1"/>
      </rPr>
      <t>(RCW)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</si>
  <si>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次級用水</t>
    </r>
    <phoneticPr fontId="69" type="noConversion"/>
  </si>
  <si>
    <r>
      <rPr>
        <b/>
        <sz val="6"/>
        <color theme="1" tint="0.499984740745262"/>
        <rFont val="標楷體"/>
        <family val="4"/>
        <charset val="136"/>
      </rPr>
      <t>配置機台</t>
    </r>
    <r>
      <rPr>
        <b/>
        <sz val="6"/>
        <color theme="1" tint="0.499984740745262"/>
        <rFont val="Times New Roman"/>
        <family val="1"/>
      </rPr>
      <t>DIR</t>
    </r>
    <r>
      <rPr>
        <b/>
        <sz val="6"/>
        <color theme="1" tint="0.499984740745262"/>
        <rFont val="標楷體"/>
        <family val="4"/>
        <charset val="136"/>
      </rPr>
      <t>回收專管，
將用來清洗晶圓之去離子水</t>
    </r>
    <r>
      <rPr>
        <b/>
        <sz val="6"/>
        <color theme="1" tint="0.499984740745262"/>
        <rFont val="Times New Roman"/>
        <family val="1"/>
      </rPr>
      <t>(Deionized water reclaim, DIR drain)</t>
    </r>
    <r>
      <rPr>
        <b/>
        <sz val="6"/>
        <color theme="1" tint="0.499984740745262"/>
        <rFont val="標楷體"/>
        <family val="4"/>
        <charset val="136"/>
      </rPr>
      <t>進行回收，
再透過水質選別功能，
回收至純水系統</t>
    </r>
    <r>
      <rPr>
        <b/>
        <sz val="6"/>
        <color theme="1" tint="0.499984740745262"/>
        <rFont val="Times New Roman"/>
        <family val="1"/>
      </rPr>
      <t>(UPW)</t>
    </r>
    <r>
      <rPr>
        <b/>
        <sz val="6"/>
        <color theme="1" tint="0.499984740745262"/>
        <rFont val="標楷體"/>
        <family val="4"/>
        <charset val="136"/>
      </rPr>
      <t>再利用，
或進入次級用水槽</t>
    </r>
    <r>
      <rPr>
        <b/>
        <sz val="6"/>
        <color theme="1" tint="0.499984740745262"/>
        <rFont val="Times New Roman"/>
        <family val="1"/>
      </rPr>
      <t>(RCW)</t>
    </r>
    <r>
      <rPr>
        <b/>
        <sz val="6"/>
        <color theme="1" tint="0.499984740745262"/>
        <rFont val="標楷體"/>
        <family val="4"/>
        <charset val="136"/>
      </rPr>
      <t>供給</t>
    </r>
    <r>
      <rPr>
        <b/>
        <sz val="6"/>
        <color theme="1" tint="0.499984740745262"/>
        <rFont val="Times New Roman"/>
        <family val="1"/>
      </rPr>
      <t>CT/Central Scrubber</t>
    </r>
    <r>
      <rPr>
        <b/>
        <sz val="6"/>
        <color theme="1" tint="0.499984740745262"/>
        <rFont val="標楷體"/>
        <family val="4"/>
        <charset val="136"/>
      </rPr>
      <t>使用。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</si>
  <si>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至純水系統</t>
    </r>
    <r>
      <rPr>
        <b/>
        <sz val="10"/>
        <color theme="1" tint="0.499984740745262"/>
        <rFont val="Times New Roman"/>
        <family val="1"/>
      </rPr>
      <t>(UPW)</t>
    </r>
    <r>
      <rPr>
        <b/>
        <sz val="10"/>
        <color theme="1" tint="0.499984740745262"/>
        <rFont val="標楷體"/>
        <family val="4"/>
        <charset val="136"/>
      </rPr>
      <t>再利用、
次級用水供給</t>
    </r>
    <r>
      <rPr>
        <b/>
        <sz val="10"/>
        <color theme="1" tint="0.499984740745262"/>
        <rFont val="Times New Roman"/>
        <family val="1"/>
      </rPr>
      <t>CT/Central Scrubber</t>
    </r>
    <r>
      <rPr>
        <b/>
        <sz val="10"/>
        <color theme="1" tint="0.499984740745262"/>
        <rFont val="標楷體"/>
        <family val="4"/>
        <charset val="136"/>
      </rPr>
      <t>使用</t>
    </r>
    <phoneticPr fontId="69" type="noConversion"/>
  </si>
  <si>
    <r>
      <t>(1)</t>
    </r>
    <r>
      <rPr>
        <b/>
        <sz val="9"/>
        <color theme="1" tint="0.499984740745262"/>
        <rFont val="標楷體"/>
        <family val="4"/>
        <charset val="136"/>
      </rPr>
      <t>化學研磨液廢水</t>
    </r>
    <r>
      <rPr>
        <b/>
        <sz val="9"/>
        <color theme="1" tint="0.499984740745262"/>
        <rFont val="Times New Roman"/>
        <family val="1"/>
      </rPr>
      <t>(Chemical Mechanical Polishing, CMP)</t>
    </r>
    <r>
      <rPr>
        <b/>
        <sz val="9"/>
        <color theme="1" tint="0.499984740745262"/>
        <rFont val="標楷體"/>
        <family val="4"/>
        <charset val="136"/>
      </rPr>
      <t>以及含銅化學研磨液廢水</t>
    </r>
    <r>
      <rPr>
        <b/>
        <sz val="9"/>
        <color theme="1" tint="0.499984740745262"/>
        <rFont val="Times New Roman"/>
        <family val="1"/>
      </rPr>
      <t>(Cu-CMP Reclaim System, CCR)</t>
    </r>
    <r>
      <rPr>
        <b/>
        <sz val="9"/>
        <color theme="1" tint="0.499984740745262"/>
        <rFont val="標楷體"/>
        <family val="4"/>
        <charset val="136"/>
      </rPr>
      <t>設置回收專管經由化混沉降處理。</t>
    </r>
    <r>
      <rPr>
        <b/>
        <sz val="9"/>
        <color theme="1" tint="0.499984740745262"/>
        <rFont val="Times New Roman"/>
        <family val="1"/>
      </rPr>
      <t>(2)</t>
    </r>
    <r>
      <rPr>
        <b/>
        <sz val="9"/>
        <color theme="1" tint="0.499984740745262"/>
        <rFont val="標楷體"/>
        <family val="4"/>
        <charset val="136"/>
      </rPr>
      <t>酸性廢水</t>
    </r>
    <r>
      <rPr>
        <b/>
        <sz val="9"/>
        <color theme="1" tint="0.499984740745262"/>
        <rFont val="Times New Roman"/>
        <family val="1"/>
      </rPr>
      <t>(Acid wastewater drain, AWD)/</t>
    </r>
    <r>
      <rPr>
        <b/>
        <sz val="9"/>
        <color theme="1" tint="0.499984740745262"/>
        <rFont val="標楷體"/>
        <family val="4"/>
        <charset val="136"/>
      </rPr>
      <t>鹼性廢水</t>
    </r>
    <r>
      <rPr>
        <b/>
        <sz val="9"/>
        <color theme="1" tint="0.499984740745262"/>
        <rFont val="Times New Roman"/>
        <family val="1"/>
      </rPr>
      <t>(Caustic waste drain, CWD)</t>
    </r>
    <r>
      <rPr>
        <b/>
        <sz val="9"/>
        <color theme="1" tint="0.499984740745262"/>
        <rFont val="標楷體"/>
        <family val="4"/>
        <charset val="136"/>
      </rPr>
      <t>依水質特性導入回收系統處理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</si>
  <si>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次級用水、冷卻水塔補水</t>
    </r>
    <phoneticPr fontId="69" type="noConversion"/>
  </si>
  <si>
    <r>
      <rPr>
        <b/>
        <sz val="9"/>
        <color theme="1" tint="0.499984740745262"/>
        <rFont val="標楷體"/>
        <family val="4"/>
        <charset val="136"/>
      </rPr>
      <t xml:space="preserve">回收廢氣洗滌塔排放廢水循環利用
</t>
    </r>
    <r>
      <rPr>
        <b/>
        <sz val="9"/>
        <color theme="1" tint="0.499984740745262"/>
        <rFont val="Times New Roman"/>
        <family val="1"/>
      </rPr>
      <t>(</t>
    </r>
    <r>
      <rPr>
        <b/>
        <sz val="9"/>
        <color theme="1" tint="0.499984740745262"/>
        <rFont val="標楷體"/>
        <family val="4"/>
        <charset val="136"/>
      </rPr>
      <t>維護方式加入液鹼、硫酸調整</t>
    </r>
    <r>
      <rPr>
        <b/>
        <sz val="9"/>
        <color theme="1" tint="0.499984740745262"/>
        <rFont val="Times New Roman"/>
        <family val="1"/>
      </rPr>
      <t>pH</t>
    </r>
    <r>
      <rPr>
        <b/>
        <sz val="9"/>
        <color theme="1" tint="0.499984740745262"/>
        <rFont val="標楷體"/>
        <family val="4"/>
        <charset val="136"/>
      </rPr>
      <t>值，及設定循環水導電度</t>
    </r>
    <r>
      <rPr>
        <b/>
        <sz val="9"/>
        <color theme="1" tint="0.499984740745262"/>
        <rFont val="Times New Roman"/>
        <family val="1"/>
      </rPr>
      <t>2,000 µS/cm)</t>
    </r>
    <r>
      <rPr>
        <b/>
        <sz val="9"/>
        <color theme="1" tint="0.499984740745262"/>
        <rFont val="標楷體"/>
        <family val="4"/>
        <charset val="136"/>
      </rPr>
      <t>，
廠內</t>
    </r>
    <r>
      <rPr>
        <b/>
        <sz val="9"/>
        <color theme="1" tint="0.499984740745262"/>
        <rFont val="Times New Roman"/>
        <family val="1"/>
      </rPr>
      <t>LSC</t>
    </r>
    <r>
      <rPr>
        <b/>
        <sz val="9"/>
        <color theme="1" tint="0.499984740745262"/>
        <rFont val="標楷體"/>
        <family val="4"/>
        <charset val="136"/>
      </rPr>
      <t>排放水回收至回收系統，
進行循環水供應</t>
    </r>
    <r>
      <rPr>
        <b/>
        <sz val="9"/>
        <color theme="1" tint="0.499984740745262"/>
        <rFont val="Times New Roman"/>
        <family val="1"/>
      </rPr>
      <t>LSC</t>
    </r>
    <r>
      <rPr>
        <b/>
        <sz val="9"/>
        <color theme="1" tint="0.499984740745262"/>
        <rFont val="標楷體"/>
        <family val="4"/>
        <charset val="136"/>
      </rPr>
      <t>，再自循環到回收系統，重複循環處理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</si>
  <si>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供應</t>
    </r>
    <r>
      <rPr>
        <b/>
        <sz val="10"/>
        <color theme="1" tint="0.499984740745262"/>
        <rFont val="Times New Roman"/>
        <family val="1"/>
      </rPr>
      <t>LSC</t>
    </r>
    <r>
      <rPr>
        <b/>
        <sz val="10"/>
        <color theme="1" tint="0.499984740745262"/>
        <rFont val="標楷體"/>
        <family val="4"/>
        <charset val="136"/>
      </rPr>
      <t>再，自循環到回收系統
，重複循環處理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</si>
  <si>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冷卻水塔</t>
    </r>
    <r>
      <rPr>
        <b/>
        <sz val="10"/>
        <color theme="1" tint="0.499984740745262"/>
        <rFont val="Times New Roman"/>
        <family val="1"/>
      </rPr>
      <t>C/T</t>
    </r>
    <r>
      <rPr>
        <b/>
        <sz val="10"/>
        <color theme="1" tint="0.499984740745262"/>
        <rFont val="標楷體"/>
        <family val="4"/>
        <charset val="136"/>
      </rPr>
      <t>濃排水經由旁濾設備回收利用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</si>
  <si>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回冷卻水塔前端再循環使用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</si>
  <si>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經環保稽查大隊查核，核定</t>
    </r>
    <r>
      <rPr>
        <b/>
        <sz val="10"/>
        <color theme="1" tint="0.499984740745262"/>
        <rFont val="Times New Roman"/>
        <family val="1"/>
      </rPr>
      <t>c7</t>
    </r>
    <r>
      <rPr>
        <b/>
        <sz val="10"/>
        <color theme="1" tint="0.499984740745262"/>
        <rFont val="標楷體"/>
        <family val="4"/>
        <charset val="136"/>
      </rPr>
      <t>機台循環水量</t>
    </r>
    <r>
      <rPr>
        <b/>
        <sz val="10"/>
        <color theme="1" tint="0.499984740745262"/>
        <rFont val="Times New Roman"/>
        <family val="1"/>
      </rPr>
      <t>10,000</t>
    </r>
    <r>
      <rPr>
        <b/>
        <sz val="10"/>
        <color theme="1" tint="0.499984740745262"/>
        <rFont val="標楷體"/>
        <family val="4"/>
        <charset val="136"/>
      </rPr>
      <t>。
經南科管理局查核，核定</t>
    </r>
    <r>
      <rPr>
        <b/>
        <sz val="10"/>
        <color theme="1" tint="0.499984740745262"/>
        <rFont val="Times New Roman"/>
        <family val="1"/>
      </rPr>
      <t>c7</t>
    </r>
    <r>
      <rPr>
        <b/>
        <sz val="10"/>
        <color theme="1" tint="0.499984740745262"/>
        <rFont val="標楷體"/>
        <family val="4"/>
        <charset val="136"/>
      </rPr>
      <t>機台循環水量</t>
    </r>
    <r>
      <rPr>
        <b/>
        <sz val="10"/>
        <color theme="1" tint="0.499984740745262"/>
        <rFont val="Times New Roman"/>
        <family val="1"/>
      </rPr>
      <t>10,000</t>
    </r>
    <r>
      <rPr>
        <b/>
        <sz val="10"/>
        <color theme="1" tint="0.499984740745262"/>
        <rFont val="標楷體"/>
        <family val="4"/>
        <charset val="136"/>
      </rPr>
      <t>。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</si>
  <si>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製程機台循環水</t>
    </r>
    <phoneticPr fontId="69" type="noConversion"/>
  </si>
  <si>
    <r>
      <t>C/T</t>
    </r>
    <r>
      <rPr>
        <b/>
        <sz val="10"/>
        <color theme="1" tint="0.499984740745262"/>
        <rFont val="標楷體"/>
        <family val="4"/>
        <charset val="136"/>
      </rPr>
      <t>製程水循環回收利用，
排水導電度控制</t>
    </r>
    <r>
      <rPr>
        <b/>
        <sz val="10"/>
        <color theme="1" tint="0.499984740745262"/>
        <rFont val="Times New Roman"/>
        <family val="1"/>
      </rPr>
      <t>1,800 μs/cm</t>
    </r>
    <phoneticPr fontId="69" type="noConversion"/>
  </si>
  <si>
    <r>
      <rPr>
        <b/>
        <sz val="10"/>
        <color theme="1" tint="0.499984740745262"/>
        <rFont val="標楷體"/>
        <family val="4"/>
        <charset val="136"/>
      </rPr>
      <t>回冷卻水塔前端再循環使用</t>
    </r>
    <phoneticPr fontId="69" type="noConversion"/>
  </si>
  <si>
    <r>
      <t>R9</t>
    </r>
    <r>
      <rPr>
        <b/>
        <sz val="14"/>
        <color theme="1" tint="0.499984740745262"/>
        <rFont val="標楷體"/>
        <family val="4"/>
        <charset val="136"/>
      </rPr>
      <t>用水平衡圖
代碼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</si>
  <si>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純水系統前段、
製程前段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</si>
  <si>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純水系統前段、
製程前段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</si>
  <si>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廠內製程廢水回收，水質經檢測，水質良好可二次利用。</t>
    </r>
    <phoneticPr fontId="69" type="noConversion"/>
  </si>
  <si>
    <r>
      <rPr>
        <b/>
        <sz val="14"/>
        <color rgb="FF000000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有製程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</si>
  <si>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有製程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</si>
  <si>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五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水回收措施調查</t>
    </r>
    <r>
      <rPr>
        <b/>
        <sz val="14"/>
        <color rgb="FF000000"/>
        <rFont val="Times New Roman"/>
        <family val="1"/>
      </rPr>
      <t>(2)</t>
    </r>
    <phoneticPr fontId="69" type="noConversion"/>
  </si>
  <si>
    <r>
      <t>(</t>
    </r>
    <r>
      <rPr>
        <b/>
        <sz val="14"/>
        <color theme="1" tint="0.499984740745262"/>
        <rFont val="標楷體"/>
        <family val="4"/>
        <charset val="136"/>
      </rPr>
      <t>五</t>
    </r>
    <r>
      <rPr>
        <b/>
        <sz val="14"/>
        <color theme="1" tint="0.499984740745262"/>
        <rFont val="Times New Roman"/>
        <family val="1"/>
      </rPr>
      <t>)</t>
    </r>
    <r>
      <rPr>
        <b/>
        <sz val="14"/>
        <color theme="1" tint="0.499984740745262"/>
        <rFont val="標楷體"/>
        <family val="4"/>
        <charset val="136"/>
      </rPr>
      <t>水回收措施調查</t>
    </r>
    <r>
      <rPr>
        <b/>
        <sz val="14"/>
        <color theme="1" tint="0.499984740745262"/>
        <rFont val="Times New Roman"/>
        <family val="1"/>
      </rPr>
      <t>(2)</t>
    </r>
    <phoneticPr fontId="69" type="noConversion"/>
  </si>
  <si>
    <r>
      <t>R9</t>
    </r>
    <r>
      <rPr>
        <b/>
        <sz val="14"/>
        <color rgb="FF000000"/>
        <rFont val="標楷體"/>
        <family val="4"/>
        <charset val="136"/>
      </rPr>
      <t>用水平衡圖
代碼</t>
    </r>
    <phoneticPr fontId="69" type="noConversion"/>
  </si>
  <si>
    <r>
      <t>R9</t>
    </r>
    <r>
      <rPr>
        <b/>
        <sz val="14"/>
        <color rgb="FF000000"/>
        <rFont val="標楷體"/>
        <family val="4"/>
        <charset val="136"/>
      </rPr>
      <t xml:space="preserve">數據
</t>
    </r>
    <r>
      <rPr>
        <b/>
        <sz val="14"/>
        <color rgb="FF000000"/>
        <rFont val="Times New Roman"/>
        <family val="1"/>
      </rPr>
      <t xml:space="preserve">(CMD)
</t>
    </r>
    <r>
      <rPr>
        <b/>
        <sz val="14"/>
        <color rgb="FFFF0000"/>
        <rFont val="標楷體"/>
        <family val="4"/>
        <charset val="136"/>
      </rPr>
      <t>↓自動連結</t>
    </r>
    <phoneticPr fontId="69" type="noConversion"/>
  </si>
  <si>
    <r>
      <rPr>
        <b/>
        <sz val="14"/>
        <color rgb="FF000000"/>
        <rFont val="標楷體"/>
        <family val="4"/>
        <charset val="136"/>
      </rPr>
      <t>現況用水單元之
節水措施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請條列簡述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000000"/>
        <rFont val="Times New Roman"/>
        <family val="1"/>
      </rPr>
      <t xml:space="preserve">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填寫方式請參考範例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</si>
  <si>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rgb="FF000000"/>
        <rFont val="標楷體"/>
        <family val="4"/>
        <charset val="136"/>
      </rPr>
      <t>回收水使用單元</t>
    </r>
    <phoneticPr fontId="69" type="noConversion"/>
  </si>
  <si>
    <r>
      <t>R9</t>
    </r>
    <r>
      <rPr>
        <b/>
        <sz val="14"/>
        <color theme="1" tint="0.499984740745262"/>
        <rFont val="標楷體"/>
        <family val="4"/>
        <charset val="136"/>
      </rPr>
      <t xml:space="preserve">數據
</t>
    </r>
    <r>
      <rPr>
        <b/>
        <sz val="14"/>
        <color theme="1" tint="0.499984740745262"/>
        <rFont val="Times New Roman"/>
        <family val="1"/>
      </rPr>
      <t xml:space="preserve">(CMD)
</t>
    </r>
    <r>
      <rPr>
        <b/>
        <sz val="14"/>
        <color theme="1" tint="0.499984740745262"/>
        <rFont val="標楷體"/>
        <family val="4"/>
        <charset val="136"/>
      </rPr>
      <t>↓自動連結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</si>
  <si>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現況用水單元之
節水措施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</si>
  <si>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回收水使用單元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</si>
  <si>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廠內</t>
    </r>
    <r>
      <rPr>
        <b/>
        <sz val="14"/>
        <color theme="1" tint="0.499984740745262"/>
        <rFont val="Times New Roman"/>
        <family val="1"/>
      </rPr>
      <t>L/S</t>
    </r>
    <r>
      <rPr>
        <b/>
        <sz val="14"/>
        <color theme="1" tint="0.499984740745262"/>
        <rFont val="標楷體"/>
        <family val="4"/>
        <charset val="136"/>
      </rPr>
      <t>排放廢水回收，水質經檢測，水質良好可二次利用。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</si>
  <si>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純水系統前段、
製程前段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</si>
  <si>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廠內</t>
    </r>
    <r>
      <rPr>
        <b/>
        <sz val="14"/>
        <color theme="1" tint="0.499984740745262"/>
        <rFont val="Times New Roman"/>
        <family val="1"/>
      </rPr>
      <t>C/T</t>
    </r>
    <r>
      <rPr>
        <b/>
        <sz val="14"/>
        <color theme="1" tint="0.499984740745262"/>
        <rFont val="標楷體"/>
        <family val="4"/>
        <charset val="136"/>
      </rPr>
      <t>排放廢水回收，水質經檢測，水質良好可二次利用。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</si>
  <si>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納管廢水排放水質良好，故設置廢水純化系統，將排放廢水回收做二次利用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</si>
  <si>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>純水系統前段、
製程前段</t>
    </r>
    <phoneticPr fontId="69" type="noConversion"/>
  </si>
  <si>
    <r>
      <rPr>
        <sz val="14"/>
        <color rgb="FF000000"/>
        <rFont val="標楷體"/>
        <family val="4"/>
        <charset val="136"/>
      </rPr>
      <t>製程回收率</t>
    </r>
    <phoneticPr fontId="69" type="noConversion"/>
  </si>
  <si>
    <r>
      <rPr>
        <sz val="14"/>
        <color rgb="FF000000"/>
        <rFont val="標楷體"/>
        <family val="4"/>
        <charset val="136"/>
      </rPr>
      <t>全廠回收率</t>
    </r>
    <phoneticPr fontId="69" type="noConversion"/>
  </si>
  <si>
    <r>
      <rPr>
        <sz val="14"/>
        <color rgb="FF000000"/>
        <rFont val="標楷體"/>
        <family val="4"/>
        <charset val="136"/>
      </rPr>
      <t>公共用水</t>
    </r>
    <phoneticPr fontId="69" type="noConversion"/>
  </si>
  <si>
    <r>
      <rPr>
        <b/>
        <sz val="16"/>
        <color rgb="FF000000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有製程</t>
    </r>
    <r>
      <rPr>
        <b/>
        <sz val="16"/>
        <color rgb="FFFF0000"/>
        <rFont val="Times New Roman"/>
        <family val="1"/>
      </rPr>
      <t>)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</si>
  <si>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六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近三年用水回收率調查</t>
    </r>
    <phoneticPr fontId="69" type="noConversion"/>
  </si>
  <si>
    <r>
      <rPr>
        <b/>
        <sz val="14"/>
        <color rgb="FF000000"/>
        <rFont val="標楷體"/>
        <family val="4"/>
        <charset val="136"/>
      </rPr>
      <t>取水量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69" type="noConversion"/>
  </si>
  <si>
    <r>
      <rPr>
        <sz val="14"/>
        <color rgb="FF000000"/>
        <rFont val="標楷體"/>
        <family val="4"/>
        <charset val="136"/>
      </rPr>
      <t>項目</t>
    </r>
    <phoneticPr fontId="69" type="noConversion"/>
  </si>
  <si>
    <r>
      <rPr>
        <sz val="14"/>
        <color rgb="FF000000"/>
        <rFont val="標楷體"/>
        <family val="4"/>
        <charset val="136"/>
      </rPr>
      <t>園區環評承諾目標</t>
    </r>
    <phoneticPr fontId="69" type="noConversion"/>
  </si>
  <si>
    <r>
      <rPr>
        <sz val="14"/>
        <color rgb="FF000000"/>
        <rFont val="標楷體"/>
        <family val="4"/>
        <charset val="136"/>
      </rPr>
      <t>全廠排放率</t>
    </r>
    <phoneticPr fontId="69" type="noConversion"/>
  </si>
  <si>
    <r>
      <rPr>
        <sz val="14"/>
        <color rgb="FF000000"/>
        <rFont val="標楷體"/>
        <family val="4"/>
        <charset val="136"/>
      </rPr>
      <t>民生用水</t>
    </r>
    <phoneticPr fontId="69" type="noConversion"/>
  </si>
  <si>
    <t>單位人口生活用水量</t>
    <phoneticPr fontId="69" type="noConversion"/>
  </si>
  <si>
    <r>
      <rPr>
        <b/>
        <sz val="16"/>
        <color rgb="FF000000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有製程</t>
    </r>
    <r>
      <rPr>
        <b/>
        <sz val="16"/>
        <color rgb="FFFF0000"/>
        <rFont val="Times New Roman"/>
        <family val="1"/>
      </rPr>
      <t>)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</si>
  <si>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七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單位產品用水量調查</t>
    </r>
    <phoneticPr fontId="69" type="noConversion"/>
  </si>
  <si>
    <r>
      <rPr>
        <sz val="14"/>
        <color rgb="FF000000"/>
        <rFont val="標楷體"/>
        <family val="4"/>
        <charset val="136"/>
      </rPr>
      <t>近三年</t>
    </r>
    <phoneticPr fontId="69" type="noConversion"/>
  </si>
  <si>
    <r>
      <rPr>
        <sz val="14"/>
        <color rgb="FF000000"/>
        <rFont val="標楷體"/>
        <family val="4"/>
        <charset val="136"/>
      </rPr>
      <t>產能稼動率</t>
    </r>
    <r>
      <rPr>
        <sz val="14"/>
        <color rgb="FF000000"/>
        <rFont val="Times New Roman"/>
        <family val="1"/>
      </rPr>
      <t>(%)</t>
    </r>
    <r>
      <rPr>
        <sz val="14"/>
        <color rgb="FF000000"/>
        <rFont val="標楷體"/>
        <family val="4"/>
        <charset val="136"/>
      </rPr>
      <t>：</t>
    </r>
    <phoneticPr fontId="69" type="noConversion"/>
  </si>
  <si>
    <r>
      <rPr>
        <sz val="14"/>
        <color rgb="FF000000"/>
        <rFont val="標楷體"/>
        <family val="4"/>
        <charset val="136"/>
      </rPr>
      <t>主要產品名稱：</t>
    </r>
    <phoneticPr fontId="69" type="noConversion"/>
  </si>
  <si>
    <r>
      <rPr>
        <sz val="14"/>
        <color rgb="FF000000"/>
        <rFont val="標楷體"/>
        <family val="4"/>
        <charset val="136"/>
      </rPr>
      <t>主要產品之日平均產量：</t>
    </r>
    <phoneticPr fontId="69" type="noConversion"/>
  </si>
  <si>
    <r>
      <rPr>
        <sz val="14"/>
        <color rgb="FF000000"/>
        <rFont val="標楷體"/>
        <family val="4"/>
        <charset val="136"/>
      </rPr>
      <t xml:space="preserve">產品單位：
</t>
    </r>
    <r>
      <rPr>
        <b/>
        <sz val="10"/>
        <color rgb="FFFF0000"/>
        <rFont val="Times New Roman"/>
        <family val="1"/>
      </rPr>
      <t>(</t>
    </r>
    <r>
      <rPr>
        <b/>
        <sz val="10"/>
        <color rgb="FFFF0000"/>
        <rFont val="標楷體"/>
        <family val="4"/>
        <charset val="136"/>
      </rPr>
      <t>如：片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個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噸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包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支</t>
    </r>
    <r>
      <rPr>
        <b/>
        <sz val="10"/>
        <color rgb="FFFF0000"/>
        <rFont val="Times New Roman"/>
        <family val="1"/>
      </rPr>
      <t>…</t>
    </r>
    <r>
      <rPr>
        <b/>
        <sz val="10"/>
        <color rgb="FFFF0000"/>
        <rFont val="標楷體"/>
        <family val="4"/>
        <charset val="136"/>
      </rPr>
      <t>等</t>
    </r>
    <r>
      <rPr>
        <b/>
        <sz val="10"/>
        <color rgb="FFFF0000"/>
        <rFont val="Times New Roman"/>
        <family val="1"/>
      </rPr>
      <t>)</t>
    </r>
    <phoneticPr fontId="69" type="noConversion"/>
  </si>
  <si>
    <r>
      <rPr>
        <sz val="14"/>
        <color rgb="FF000000"/>
        <rFont val="標楷體"/>
        <family val="4"/>
        <charset val="136"/>
      </rPr>
      <t>每單位產品用水量：</t>
    </r>
    <phoneticPr fontId="69" type="noConversion"/>
  </si>
  <si>
    <r>
      <rPr>
        <sz val="12"/>
        <color rgb="FF000000"/>
        <rFont val="標楷體"/>
        <family val="4"/>
        <charset val="136"/>
      </rPr>
      <t xml:space="preserve">每單位產品用水量估算方式
</t>
    </r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標楷體"/>
        <family val="4"/>
        <charset val="136"/>
      </rPr>
      <t>請簡述說明估算方式</t>
    </r>
    <r>
      <rPr>
        <b/>
        <sz val="12"/>
        <color rgb="FFFF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：</t>
    </r>
    <phoneticPr fontId="69" type="noConversion"/>
  </si>
  <si>
    <r>
      <rPr>
        <sz val="14"/>
        <color rgb="FF000000"/>
        <rFont val="標楷體"/>
        <family val="4"/>
        <charset val="136"/>
      </rPr>
      <t>因擴廠、產品開發、試營運或其他等因素，因而於年度內使整廠用水量有變動者，請於右方格內簡略註記。</t>
    </r>
    <phoneticPr fontId="69" type="noConversion"/>
  </si>
  <si>
    <r>
      <t>(</t>
    </r>
    <r>
      <rPr>
        <b/>
        <sz val="18"/>
        <color rgb="FF000000"/>
        <rFont val="標楷體"/>
        <family val="4"/>
        <charset val="136"/>
      </rPr>
      <t>水量單位：</t>
    </r>
    <r>
      <rPr>
        <b/>
        <sz val="18"/>
        <color rgb="FF000000"/>
        <rFont val="Times New Roman"/>
        <family val="1"/>
      </rPr>
      <t xml:space="preserve">CMD)
</t>
    </r>
    <r>
      <rPr>
        <b/>
        <sz val="18"/>
        <color rgb="FF000000"/>
        <rFont val="標楷體"/>
        <family val="4"/>
        <charset val="136"/>
      </rPr>
      <t>單位產品用水量</t>
    </r>
    <phoneticPr fontId="69" type="noConversion"/>
  </si>
  <si>
    <r>
      <rPr>
        <b/>
        <sz val="14"/>
        <color theme="1"/>
        <rFont val="標楷體"/>
        <family val="4"/>
        <charset val="136"/>
      </rPr>
      <t>倒極式電透析</t>
    </r>
    <r>
      <rPr>
        <b/>
        <sz val="14"/>
        <color theme="1"/>
        <rFont val="Times New Roman"/>
        <family val="1"/>
      </rPr>
      <t>(EDR)</t>
    </r>
    <phoneticPr fontId="69" type="noConversion"/>
  </si>
  <si>
    <t>有設置</t>
    <phoneticPr fontId="69" type="noConversion"/>
  </si>
  <si>
    <t>逆流直立式</t>
    <phoneticPr fontId="69" type="noConversion"/>
  </si>
  <si>
    <t>臥式交叉流式</t>
    <phoneticPr fontId="69" type="noConversion"/>
  </si>
  <si>
    <t>室內型洗滌塔</t>
    <phoneticPr fontId="69" type="noConversion"/>
  </si>
  <si>
    <t>乾式</t>
    <phoneticPr fontId="69" type="noConversion"/>
  </si>
  <si>
    <t>(酸排)濕式</t>
    <phoneticPr fontId="69" type="noConversion"/>
  </si>
  <si>
    <t>(鹼排)濕式</t>
    <phoneticPr fontId="69" type="noConversion"/>
  </si>
  <si>
    <t>有機</t>
    <phoneticPr fontId="69" type="noConversion"/>
  </si>
  <si>
    <t>CMM</t>
    <phoneticPr fontId="69" type="noConversion"/>
  </si>
  <si>
    <t>CVD</t>
    <phoneticPr fontId="69" type="noConversion"/>
  </si>
  <si>
    <t>密閉收集式</t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</si>
  <si>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九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廢氣洗滌塔規格及操作現況</t>
    </r>
    <phoneticPr fontId="69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</si>
  <si>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69" type="noConversion"/>
  </si>
  <si>
    <r>
      <rPr>
        <b/>
        <sz val="14"/>
        <color rgb="FF000000"/>
        <rFont val="標楷體"/>
        <family val="4"/>
        <charset val="136"/>
      </rPr>
      <t>廢氣洗滌塔規格</t>
    </r>
    <phoneticPr fontId="69" type="noConversion"/>
  </si>
  <si>
    <r>
      <rPr>
        <b/>
        <sz val="12"/>
        <color theme="1"/>
        <rFont val="標楷體"/>
        <family val="4"/>
        <charset val="136"/>
      </rPr>
      <t>項次</t>
    </r>
    <phoneticPr fontId="69" type="noConversion"/>
  </si>
  <si>
    <r>
      <rPr>
        <b/>
        <sz val="12"/>
        <color theme="1"/>
        <rFont val="標楷體"/>
        <family val="4"/>
        <charset val="136"/>
      </rPr>
      <t>機型</t>
    </r>
    <phoneticPr fontId="69" type="noConversion"/>
  </si>
  <si>
    <r>
      <rPr>
        <b/>
        <sz val="14"/>
        <color theme="1"/>
        <rFont val="標楷體"/>
        <family val="4"/>
        <charset val="136"/>
      </rPr>
      <t>有機：</t>
    </r>
    <phoneticPr fontId="69" type="noConversion"/>
  </si>
  <si>
    <r>
      <rPr>
        <b/>
        <sz val="14"/>
        <color theme="1"/>
        <rFont val="標楷體"/>
        <family val="4"/>
        <charset val="136"/>
      </rPr>
      <t>藥劑：</t>
    </r>
    <phoneticPr fontId="69" type="noConversion"/>
  </si>
  <si>
    <r>
      <t>(3)ORP</t>
    </r>
    <r>
      <rPr>
        <b/>
        <sz val="14"/>
        <color theme="1"/>
        <rFont val="標楷體"/>
        <family val="4"/>
        <charset val="136"/>
      </rPr>
      <t>值</t>
    </r>
    <phoneticPr fontId="69" type="noConversion"/>
  </si>
  <si>
    <r>
      <rPr>
        <b/>
        <sz val="14"/>
        <color theme="1"/>
        <rFont val="標楷體"/>
        <family val="4"/>
        <charset val="136"/>
      </rPr>
      <t>酸排：</t>
    </r>
    <phoneticPr fontId="69" type="noConversion"/>
  </si>
  <si>
    <r>
      <t>(</t>
    </r>
    <r>
      <rPr>
        <b/>
        <sz val="10"/>
        <color theme="1"/>
        <rFont val="標楷體"/>
        <family val="4"/>
        <charset val="136"/>
      </rPr>
      <t>例：自來水、製程回收水、外部再生水</t>
    </r>
    <r>
      <rPr>
        <b/>
        <sz val="10"/>
        <color theme="1"/>
        <rFont val="Times New Roman"/>
        <family val="1"/>
      </rPr>
      <t>..)</t>
    </r>
    <phoneticPr fontId="69" type="noConversion"/>
  </si>
  <si>
    <t>(例：自來水、製程回收水、外部再生水..)</t>
    <phoneticPr fontId="69" type="noConversion"/>
  </si>
  <si>
    <r>
      <t>(4)</t>
    </r>
    <r>
      <rPr>
        <b/>
        <sz val="14"/>
        <color theme="1"/>
        <rFont val="標楷體"/>
        <family val="4"/>
        <charset val="136"/>
      </rPr>
      <t>冷卻水塔取水源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</si>
  <si>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鹼排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總處理能力：</t>
    </r>
    <phoneticPr fontId="69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</si>
  <si>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有機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總處理能力：</t>
    </r>
    <phoneticPr fontId="69" type="noConversion"/>
  </si>
  <si>
    <r>
      <rPr>
        <b/>
        <sz val="10"/>
        <rFont val="標楷體"/>
        <family val="4"/>
        <charset val="136"/>
      </rPr>
      <t>排氣量每</t>
    </r>
    <r>
      <rPr>
        <b/>
        <sz val="10"/>
        <rFont val="Times New Roman"/>
        <family val="1"/>
      </rPr>
      <t>1,000 CMM</t>
    </r>
    <r>
      <rPr>
        <b/>
        <sz val="10"/>
        <rFont val="標楷體"/>
        <family val="4"/>
        <charset val="136"/>
      </rPr>
      <t>，合理蒸發水量約</t>
    </r>
    <r>
      <rPr>
        <b/>
        <sz val="10"/>
        <rFont val="Times New Roman"/>
        <family val="1"/>
      </rPr>
      <t xml:space="preserve"> 5 CMD</t>
    </r>
    <r>
      <rPr>
        <b/>
        <sz val="10"/>
        <rFont val="標楷體"/>
        <family val="4"/>
        <charset val="136"/>
      </rPr>
      <t>。</t>
    </r>
    <phoneticPr fontId="69" type="noConversion"/>
  </si>
  <si>
    <r>
      <t>(7)</t>
    </r>
    <r>
      <rPr>
        <b/>
        <sz val="14"/>
        <color theme="1"/>
        <rFont val="標楷體"/>
        <family val="4"/>
        <charset val="136"/>
      </rPr>
      <t>排水導電度：</t>
    </r>
    <phoneticPr fontId="69" type="noConversion"/>
  </si>
  <si>
    <r>
      <t>(4)</t>
    </r>
    <r>
      <rPr>
        <b/>
        <sz val="14"/>
        <color theme="1"/>
        <rFont val="標楷體"/>
        <family val="4"/>
        <charset val="136"/>
      </rPr>
      <t>洗滌塔取水源：</t>
    </r>
    <phoneticPr fontId="69" type="noConversion"/>
  </si>
  <si>
    <r>
      <t>(1)</t>
    </r>
    <r>
      <rPr>
        <b/>
        <sz val="14"/>
        <color theme="1"/>
        <rFont val="標楷體"/>
        <family val="4"/>
        <charset val="136"/>
      </rPr>
      <t>去除污染物種類：</t>
    </r>
    <phoneticPr fontId="69" type="noConversion"/>
  </si>
  <si>
    <r>
      <t>(2)pH</t>
    </r>
    <r>
      <rPr>
        <b/>
        <sz val="14"/>
        <color theme="1"/>
        <rFont val="標楷體"/>
        <family val="4"/>
        <charset val="136"/>
      </rPr>
      <t>設定值</t>
    </r>
    <phoneticPr fontId="69" type="noConversion"/>
  </si>
  <si>
    <r>
      <t>(5)</t>
    </r>
    <r>
      <rPr>
        <b/>
        <sz val="14"/>
        <color theme="1"/>
        <rFont val="標楷體"/>
        <family val="4"/>
        <charset val="136"/>
      </rPr>
      <t>蒸發水量</t>
    </r>
    <r>
      <rPr>
        <b/>
        <sz val="14"/>
        <color theme="1"/>
        <rFont val="Times New Roman"/>
        <family val="1"/>
      </rPr>
      <t>(V2)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</si>
  <si>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4"/>
        <color theme="1"/>
        <rFont val="標楷體"/>
        <family val="4"/>
        <charset val="136"/>
      </rPr>
      <t>其他方法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請簡述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</si>
  <si>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t>(6)</t>
    </r>
    <r>
      <rPr>
        <b/>
        <sz val="14"/>
        <color theme="1"/>
        <rFont val="標楷體"/>
        <family val="4"/>
        <charset val="136"/>
      </rPr>
      <t>取水導電度：</t>
    </r>
    <phoneticPr fontId="69" type="noConversion"/>
  </si>
  <si>
    <r>
      <t>(5)</t>
    </r>
    <r>
      <rPr>
        <b/>
        <sz val="14"/>
        <color theme="1"/>
        <rFont val="標楷體"/>
        <family val="4"/>
        <charset val="136"/>
      </rPr>
      <t>取水導電度：</t>
    </r>
    <phoneticPr fontId="69" type="noConversion"/>
  </si>
  <si>
    <t>其他方法(請簡述)：</t>
    <phoneticPr fontId="69" type="noConversion"/>
  </si>
  <si>
    <r>
      <t>(8)</t>
    </r>
    <r>
      <rPr>
        <b/>
        <sz val="14"/>
        <color theme="1"/>
        <rFont val="標楷體"/>
        <family val="4"/>
        <charset val="136"/>
      </rPr>
      <t>洗滌塔節水措施：</t>
    </r>
    <phoneticPr fontId="69" type="noConversion"/>
  </si>
  <si>
    <r>
      <t>pH</t>
    </r>
    <r>
      <rPr>
        <b/>
        <sz val="14"/>
        <color theme="1"/>
        <rFont val="標楷體"/>
        <family val="4"/>
        <charset val="136"/>
      </rPr>
      <t>控制</t>
    </r>
    <phoneticPr fontId="69" type="noConversion"/>
  </si>
  <si>
    <r>
      <t>ORP</t>
    </r>
    <r>
      <rPr>
        <b/>
        <sz val="14"/>
        <color theme="1"/>
        <rFont val="標楷體"/>
        <family val="4"/>
        <charset val="136"/>
      </rPr>
      <t>控制</t>
    </r>
    <phoneticPr fontId="69" type="noConversion"/>
  </si>
  <si>
    <r>
      <rPr>
        <b/>
        <sz val="14"/>
        <color theme="1"/>
        <rFont val="標楷體"/>
        <family val="4"/>
        <charset val="136"/>
      </rPr>
      <t>排放水回收</t>
    </r>
    <phoneticPr fontId="69" type="noConversion"/>
  </si>
  <si>
    <t>c9</t>
  </si>
  <si>
    <t>c9</t>
    <phoneticPr fontId="69" type="noConversion"/>
  </si>
  <si>
    <t>飲水機排水回收</t>
    <phoneticPr fontId="69" type="noConversion"/>
  </si>
  <si>
    <t>至次級用水水槽</t>
    <phoneticPr fontId="69" type="noConversion"/>
  </si>
  <si>
    <t>高雄(路竹)園區</t>
    <phoneticPr fontId="69" type="noConversion"/>
  </si>
  <si>
    <r>
      <rPr>
        <sz val="14"/>
        <rFont val="標楷體"/>
        <family val="4"/>
        <charset val="136"/>
      </rPr>
      <t>納入工業用水槽；</t>
    </r>
    <r>
      <rPr>
        <sz val="14"/>
        <rFont val="Times New Roman"/>
        <family val="1"/>
      </rPr>
      <t xml:space="preserve">      </t>
    </r>
    <r>
      <rPr>
        <sz val="14"/>
        <rFont val="標楷體"/>
        <family val="4"/>
        <charset val="136"/>
      </rPr>
      <t>納入民生用水槽</t>
    </r>
    <phoneticPr fontId="77" type="noConversion"/>
  </si>
  <si>
    <r>
      <t>(</t>
    </r>
    <r>
      <rPr>
        <b/>
        <sz val="14"/>
        <color theme="1"/>
        <rFont val="標楷體"/>
        <family val="4"/>
        <charset val="136"/>
      </rPr>
      <t>一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人員與工廠基本資料</t>
    </r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</si>
  <si>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二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用水基本資料</t>
    </r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</si>
  <si>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四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近三年用水及排水量調查</t>
    </r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</si>
  <si>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五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水回收措施</t>
    </r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</si>
  <si>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六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近三年用水回收率調查</t>
    </r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</si>
  <si>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七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單位產品用水量調查</t>
    </r>
    <r>
      <rPr>
        <b/>
        <sz val="14"/>
        <color theme="1"/>
        <rFont val="Times New Roman"/>
        <family val="1"/>
      </rPr>
      <t xml:space="preserve"> </t>
    </r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</si>
  <si>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九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廢氣洗滌塔規格及操作現況</t>
    </r>
    <phoneticPr fontId="69" type="noConversion"/>
  </si>
  <si>
    <r>
      <rPr>
        <sz val="14"/>
        <color rgb="FF000000"/>
        <rFont val="標楷體"/>
        <family val="4"/>
        <charset val="136"/>
      </rPr>
      <t xml:space="preserve">自來水減量
</t>
    </r>
    <r>
      <rPr>
        <sz val="14"/>
        <color rgb="FF000000"/>
        <rFont val="Times New Roman"/>
        <family val="1"/>
      </rPr>
      <t>(CMD)</t>
    </r>
    <phoneticPr fontId="69" type="noConversion"/>
  </si>
  <si>
    <r>
      <rPr>
        <sz val="14"/>
        <color rgb="FF000000"/>
        <rFont val="標楷體"/>
        <family val="4"/>
        <charset val="136"/>
      </rPr>
      <t xml:space="preserve">回收水增加
</t>
    </r>
    <r>
      <rPr>
        <sz val="14"/>
        <color rgb="FF000000"/>
        <rFont val="Times New Roman"/>
        <family val="1"/>
      </rPr>
      <t>(CMD)</t>
    </r>
    <phoneticPr fontId="69" type="noConversion"/>
  </si>
  <si>
    <r>
      <rPr>
        <sz val="14"/>
        <color rgb="FF000000"/>
        <rFont val="標楷體"/>
        <family val="4"/>
        <charset val="136"/>
      </rPr>
      <t>自主節水抗旱</t>
    </r>
    <r>
      <rPr>
        <sz val="14"/>
        <color rgb="FF000000"/>
        <rFont val="Times New Roman"/>
        <family val="1"/>
      </rPr>
      <t>10%</t>
    </r>
    <r>
      <rPr>
        <sz val="14"/>
        <color rgb="FF000000"/>
        <rFont val="標楷體"/>
        <family val="4"/>
        <charset val="136"/>
      </rPr>
      <t>做法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請簡述)：</t>
    </r>
    <phoneticPr fontId="69" type="noConversion"/>
  </si>
  <si>
    <t>民生用水</t>
    <phoneticPr fontId="69" type="noConversion"/>
  </si>
  <si>
    <t>純水系統</t>
    <phoneticPr fontId="69" type="noConversion"/>
  </si>
  <si>
    <t>製程用水</t>
    <phoneticPr fontId="69" type="noConversion"/>
  </si>
  <si>
    <t>鍋爐用水</t>
    <phoneticPr fontId="69" type="noConversion"/>
  </si>
  <si>
    <t>洗滌塔</t>
    <phoneticPr fontId="69" type="noConversion"/>
  </si>
  <si>
    <t>冷卻水塔</t>
    <phoneticPr fontId="69" type="noConversion"/>
  </si>
  <si>
    <t>汙水處理系統</t>
    <phoneticPr fontId="69" type="noConversion"/>
  </si>
  <si>
    <r>
      <t xml:space="preserve">其他用水
</t>
    </r>
    <r>
      <rPr>
        <b/>
        <sz val="12"/>
        <color rgb="FF3333FF"/>
        <rFont val="標楷體"/>
        <family val="4"/>
        <charset val="136"/>
      </rPr>
      <t>(非前述項目之用水單元，例如：景觀、澆灌、噴水池、廚房...)</t>
    </r>
    <phoneticPr fontId="69" type="noConversion"/>
  </si>
  <si>
    <r>
      <rPr>
        <sz val="14"/>
        <color theme="1"/>
        <rFont val="標楷體"/>
        <family val="4"/>
        <charset val="136"/>
      </rPr>
      <t>單位主管姓名：</t>
    </r>
    <phoneticPr fontId="69" type="noConversion"/>
  </si>
  <si>
    <r>
      <rPr>
        <sz val="14"/>
        <color theme="1"/>
        <rFont val="標楷體"/>
        <family val="4"/>
        <charset val="136"/>
      </rPr>
      <t>部門：</t>
    </r>
    <phoneticPr fontId="69" type="noConversion"/>
  </si>
  <si>
    <r>
      <rPr>
        <sz val="14"/>
        <color theme="1"/>
        <rFont val="標楷體"/>
        <family val="4"/>
        <charset val="136"/>
      </rPr>
      <t>職稱：</t>
    </r>
    <phoneticPr fontId="69" type="noConversion"/>
  </si>
  <si>
    <r>
      <rPr>
        <sz val="14"/>
        <color theme="1"/>
        <rFont val="標楷體"/>
        <family val="4"/>
        <charset val="136"/>
      </rPr>
      <t>行動電話：</t>
    </r>
    <phoneticPr fontId="69" type="noConversion"/>
  </si>
  <si>
    <r>
      <rPr>
        <sz val="14"/>
        <color theme="1"/>
        <rFont val="標楷體"/>
        <family val="4"/>
        <charset val="136"/>
      </rPr>
      <t>市話</t>
    </r>
    <r>
      <rPr>
        <sz val="14"/>
        <color theme="1"/>
        <rFont val="Times New Roman"/>
        <family val="1"/>
      </rPr>
      <t>#</t>
    </r>
    <r>
      <rPr>
        <sz val="14"/>
        <color theme="1"/>
        <rFont val="標楷體"/>
        <family val="4"/>
        <charset val="136"/>
      </rPr>
      <t>分機：</t>
    </r>
    <phoneticPr fontId="69" type="noConversion"/>
  </si>
  <si>
    <r>
      <t>E-mail</t>
    </r>
    <r>
      <rPr>
        <sz val="14"/>
        <color theme="1"/>
        <rFont val="標楷體"/>
        <family val="4"/>
        <charset val="136"/>
      </rPr>
      <t>：</t>
    </r>
    <phoneticPr fontId="69" type="noConversion"/>
  </si>
  <si>
    <r>
      <rPr>
        <sz val="14"/>
        <color theme="1"/>
        <rFont val="標楷體"/>
        <family val="4"/>
        <charset val="136"/>
      </rPr>
      <t>填寫人員姓名：</t>
    </r>
    <phoneticPr fontId="69" type="noConversion"/>
  </si>
  <si>
    <r>
      <rPr>
        <sz val="14"/>
        <color theme="1"/>
        <rFont val="標楷體"/>
        <family val="4"/>
        <charset val="136"/>
      </rPr>
      <t>職稱：</t>
    </r>
    <phoneticPr fontId="69" type="noConversion"/>
  </si>
  <si>
    <r>
      <rPr>
        <sz val="14"/>
        <color theme="1"/>
        <rFont val="標楷體"/>
        <family val="4"/>
        <charset val="136"/>
      </rPr>
      <t>行動電話：</t>
    </r>
    <phoneticPr fontId="69" type="noConversion"/>
  </si>
  <si>
    <r>
      <t>E-mail</t>
    </r>
    <r>
      <rPr>
        <sz val="14"/>
        <color theme="1"/>
        <rFont val="標楷體"/>
        <family val="4"/>
        <charset val="136"/>
      </rPr>
      <t>：</t>
    </r>
    <phoneticPr fontId="69" type="noConversion"/>
  </si>
  <si>
    <r>
      <t xml:space="preserve">水號：
</t>
    </r>
    <r>
      <rPr>
        <b/>
        <sz val="14"/>
        <color theme="8"/>
        <rFont val="標楷體"/>
        <family val="4"/>
        <charset val="136"/>
      </rPr>
      <t>水表數量複數以上均請列出水號</t>
    </r>
    <phoneticPr fontId="77" type="noConversion"/>
  </si>
  <si>
    <r>
      <t xml:space="preserve">(CMD)
</t>
    </r>
    <r>
      <rPr>
        <b/>
        <sz val="11"/>
        <color rgb="FFFF0000"/>
        <rFont val="標楷體"/>
        <family val="4"/>
        <charset val="136"/>
      </rPr>
      <t>←欄位自動試算</t>
    </r>
    <phoneticPr fontId="69" type="noConversion"/>
  </si>
  <si>
    <r>
      <rPr>
        <sz val="14"/>
        <color theme="1"/>
        <rFont val="標楷體"/>
        <family val="4"/>
        <charset val="136"/>
      </rPr>
      <t>臺南園區</t>
    </r>
    <phoneticPr fontId="69" type="noConversion"/>
  </si>
  <si>
    <r>
      <rPr>
        <sz val="14"/>
        <color theme="1"/>
        <rFont val="標楷體"/>
        <family val="4"/>
        <charset val="136"/>
      </rPr>
      <t>高雄園區</t>
    </r>
    <phoneticPr fontId="69" type="noConversion"/>
  </si>
  <si>
    <r>
      <rPr>
        <sz val="14"/>
        <color theme="1"/>
        <rFont val="標楷體"/>
        <family val="4"/>
        <charset val="136"/>
      </rPr>
      <t>橋頭園區
臺南擴建</t>
    </r>
    <phoneticPr fontId="69" type="noConversion"/>
  </si>
  <si>
    <r>
      <rPr>
        <sz val="14"/>
        <color theme="1"/>
        <rFont val="標楷體"/>
        <family val="4"/>
        <charset val="136"/>
      </rPr>
      <t>嘉義園區
屏東園區</t>
    </r>
    <phoneticPr fontId="69" type="noConversion"/>
  </si>
  <si>
    <r>
      <rPr>
        <sz val="14"/>
        <rFont val="標楷體"/>
        <family val="4"/>
        <charset val="136"/>
      </rPr>
      <t>永康再生水廠</t>
    </r>
    <phoneticPr fontId="77" type="noConversion"/>
  </si>
  <si>
    <r>
      <rPr>
        <sz val="14"/>
        <rFont val="標楷體"/>
        <family val="4"/>
        <charset val="136"/>
      </rPr>
      <t>自建再生水廠</t>
    </r>
    <phoneticPr fontId="77" type="noConversion"/>
  </si>
  <si>
    <r>
      <rPr>
        <sz val="14"/>
        <rFont val="標楷體"/>
        <family val="4"/>
        <charset val="136"/>
      </rPr>
      <t>製程</t>
    </r>
    <phoneticPr fontId="77" type="noConversion"/>
  </si>
  <si>
    <r>
      <rPr>
        <sz val="14"/>
        <rFont val="標楷體"/>
        <family val="4"/>
        <charset val="136"/>
      </rPr>
      <t>冷卻水塔</t>
    </r>
    <phoneticPr fontId="77" type="noConversion"/>
  </si>
  <si>
    <r>
      <rPr>
        <sz val="14"/>
        <rFont val="標楷體"/>
        <family val="4"/>
        <charset val="136"/>
      </rPr>
      <t>安平再生水廠</t>
    </r>
    <phoneticPr fontId="77" type="noConversion"/>
  </si>
  <si>
    <r>
      <rPr>
        <sz val="14"/>
        <rFont val="標楷體"/>
        <family val="4"/>
        <charset val="136"/>
      </rPr>
      <t>仁德再生水廠</t>
    </r>
    <phoneticPr fontId="77" type="noConversion"/>
  </si>
  <si>
    <r>
      <rPr>
        <sz val="14"/>
        <rFont val="標楷體"/>
        <family val="4"/>
        <charset val="136"/>
      </rPr>
      <t>台積電南科再生水廠</t>
    </r>
    <phoneticPr fontId="77" type="noConversion"/>
  </si>
  <si>
    <r>
      <rPr>
        <sz val="14"/>
        <rFont val="標楷體"/>
        <family val="4"/>
        <charset val="136"/>
      </rPr>
      <t>鍋爐</t>
    </r>
    <phoneticPr fontId="77" type="noConversion"/>
  </si>
  <si>
    <r>
      <rPr>
        <sz val="14"/>
        <rFont val="標楷體"/>
        <family val="4"/>
        <charset val="136"/>
      </rPr>
      <t>營建工程灑水抑制粉塵</t>
    </r>
    <phoneticPr fontId="77" type="noConversion"/>
  </si>
  <si>
    <r>
      <rPr>
        <sz val="14"/>
        <color rgb="FF000000"/>
        <rFont val="標楷體"/>
        <family val="4"/>
        <charset val="136"/>
      </rPr>
      <t>伏流水
地下水
水車載水</t>
    </r>
    <phoneticPr fontId="69" type="noConversion"/>
  </si>
  <si>
    <r>
      <rPr>
        <sz val="14"/>
        <color rgb="FF000000"/>
        <rFont val="標楷體"/>
        <family val="4"/>
        <charset val="136"/>
      </rPr>
      <t>合計總取水量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欄位自動統計→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</si>
  <si>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sz val="14"/>
        <color rgb="FF000000"/>
        <rFont val="標楷體"/>
        <family val="4"/>
        <charset val="136"/>
      </rPr>
      <t>單位人口生活用水量</t>
    </r>
    <r>
      <rPr>
        <sz val="14"/>
        <color rgb="FF000000"/>
        <rFont val="Times New Roman"/>
        <family val="1"/>
      </rPr>
      <t>(CMD)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欄位自動統計→</t>
    </r>
    <r>
      <rPr>
        <b/>
        <sz val="14"/>
        <color rgb="FFFF0000"/>
        <rFont val="Times New Roman"/>
        <family val="1"/>
      </rPr>
      <t>)</t>
    </r>
    <phoneticPr fontId="69" type="noConversion"/>
  </si>
  <si>
    <t>枯水期(每年11月~隔年4月)</t>
    <phoneticPr fontId="69" type="noConversion"/>
  </si>
  <si>
    <r>
      <rPr>
        <b/>
        <sz val="14"/>
        <color theme="1"/>
        <rFont val="標楷體"/>
        <family val="4"/>
        <charset val="136"/>
      </rPr>
      <t>℃</t>
    </r>
    <phoneticPr fontId="69" type="noConversion"/>
  </si>
  <si>
    <r>
      <rPr>
        <sz val="14"/>
        <color theme="1"/>
        <rFont val="標楷體"/>
        <family val="4"/>
        <charset val="136"/>
      </rPr>
      <t>是否設置廢氣洗滌塔？</t>
    </r>
    <phoneticPr fontId="69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</si>
  <si>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酸排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總處理能力：</t>
    </r>
    <phoneticPr fontId="69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</si>
  <si>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(CVD)</t>
    </r>
    <r>
      <rPr>
        <b/>
        <sz val="14"/>
        <color theme="1"/>
        <rFont val="標楷體"/>
        <family val="4"/>
        <charset val="136"/>
      </rPr>
      <t>總處理能力：</t>
    </r>
    <phoneticPr fontId="69" type="noConversion"/>
  </si>
  <si>
    <r>
      <rPr>
        <b/>
        <sz val="14"/>
        <color theme="1"/>
        <rFont val="標楷體"/>
        <family val="4"/>
        <charset val="136"/>
      </rPr>
      <t>酸排：</t>
    </r>
    <phoneticPr fontId="69" type="noConversion"/>
  </si>
  <si>
    <r>
      <rPr>
        <b/>
        <sz val="14"/>
        <color theme="1"/>
        <rFont val="標楷體"/>
        <family val="4"/>
        <charset val="136"/>
      </rPr>
      <t>鹼排：</t>
    </r>
    <phoneticPr fontId="69" type="noConversion"/>
  </si>
  <si>
    <r>
      <rPr>
        <b/>
        <sz val="14"/>
        <color theme="1"/>
        <rFont val="標楷體"/>
        <family val="4"/>
        <charset val="136"/>
      </rPr>
      <t>有機：</t>
    </r>
    <phoneticPr fontId="69" type="noConversion"/>
  </si>
  <si>
    <r>
      <t>CVD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</si>
  <si>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4"/>
        <color theme="1"/>
        <rFont val="標楷體"/>
        <family val="4"/>
        <charset val="136"/>
      </rPr>
      <t>藥劑：</t>
    </r>
    <phoneticPr fontId="69" type="noConversion"/>
  </si>
  <si>
    <t>冷卻水塔</t>
    <phoneticPr fontId="69" type="noConversion"/>
  </si>
  <si>
    <t>製程</t>
    <phoneticPr fontId="69" type="noConversion"/>
  </si>
  <si>
    <t>鍋爐</t>
    <phoneticPr fontId="69" type="noConversion"/>
  </si>
  <si>
    <t>洗滌塔</t>
    <phoneticPr fontId="69" type="noConversion"/>
  </si>
  <si>
    <t>汙水處理系統</t>
    <phoneticPr fontId="69" type="noConversion"/>
  </si>
  <si>
    <t>生活用水</t>
    <phoneticPr fontId="69" type="noConversion"/>
  </si>
  <si>
    <t>其他</t>
  </si>
  <si>
    <r>
      <t xml:space="preserve">  </t>
    </r>
    <r>
      <rPr>
        <b/>
        <sz val="10"/>
        <color rgb="FF000000"/>
        <rFont val="標楷體"/>
        <family val="4"/>
        <charset val="136"/>
      </rPr>
      <t xml:space="preserve">用途別
</t>
    </r>
    <r>
      <rPr>
        <b/>
        <sz val="12"/>
        <color rgb="FF000000"/>
        <rFont val="標楷體"/>
        <family val="4"/>
        <charset val="136"/>
      </rPr>
      <t xml:space="preserve">
</t>
    </r>
    <r>
      <rPr>
        <b/>
        <sz val="10"/>
        <color rgb="FF000000"/>
        <rFont val="標楷體"/>
        <family val="4"/>
        <charset val="136"/>
      </rPr>
      <t>用水型態</t>
    </r>
    <phoneticPr fontId="69" type="noConversion"/>
  </si>
  <si>
    <t>循環</t>
    <phoneticPr fontId="69" type="noConversion"/>
  </si>
  <si>
    <t>回用</t>
    <phoneticPr fontId="69" type="noConversion"/>
  </si>
  <si>
    <t>消耗</t>
    <phoneticPr fontId="69" type="noConversion"/>
  </si>
  <si>
    <t>排放</t>
    <phoneticPr fontId="69" type="noConversion"/>
  </si>
  <si>
    <t>水源別</t>
    <phoneticPr fontId="69" type="noConversion"/>
  </si>
  <si>
    <t>自來水</t>
    <phoneticPr fontId="69" type="noConversion"/>
  </si>
  <si>
    <t>地下水</t>
  </si>
  <si>
    <t>地下水</t>
    <phoneticPr fontId="69" type="noConversion"/>
  </si>
  <si>
    <t>地面水</t>
  </si>
  <si>
    <t>地面水</t>
    <phoneticPr fontId="69" type="noConversion"/>
  </si>
  <si>
    <t>購買原水</t>
  </si>
  <si>
    <t>購買原水</t>
    <phoneticPr fontId="69" type="noConversion"/>
  </si>
  <si>
    <t>再生水</t>
    <phoneticPr fontId="69" type="noConversion"/>
  </si>
  <si>
    <t>雨水</t>
    <phoneticPr fontId="69" type="noConversion"/>
  </si>
  <si>
    <t>冷凝水</t>
    <phoneticPr fontId="69" type="noConversion"/>
  </si>
  <si>
    <t>水利署R2用水回收率：</t>
    <phoneticPr fontId="69" type="noConversion"/>
  </si>
  <si>
    <t>總取水量</t>
    <phoneticPr fontId="69" type="noConversion"/>
  </si>
  <si>
    <t>南科園區全廠回收率：</t>
    <phoneticPr fontId="69" type="noConversion"/>
  </si>
  <si>
    <t>水量CMD</t>
    <phoneticPr fontId="69" type="noConversion"/>
  </si>
  <si>
    <t>項次</t>
    <phoneticPr fontId="69" type="noConversion"/>
  </si>
  <si>
    <t>用水單元</t>
    <phoneticPr fontId="69" type="noConversion"/>
  </si>
  <si>
    <t>水量(CMD)</t>
    <phoneticPr fontId="69" type="noConversion"/>
  </si>
  <si>
    <t>水源名稱</t>
    <phoneticPr fontId="69" type="noConversion"/>
  </si>
  <si>
    <t>回用水
(依據水利署回用水定義：提供給另一單元使用)</t>
    <phoneticPr fontId="69" type="noConversion"/>
  </si>
  <si>
    <t>循環水
(依據水利署回用水定義：於同一單元內循環利用)</t>
    <phoneticPr fontId="69" type="noConversion"/>
  </si>
  <si>
    <t>水源別</t>
    <phoneticPr fontId="69" type="noConversion"/>
  </si>
  <si>
    <t>項目</t>
    <phoneticPr fontId="69" type="noConversion"/>
  </si>
  <si>
    <r>
      <t xml:space="preserve">用水現況及節水成效
調查問卷
</t>
    </r>
    <r>
      <rPr>
        <b/>
        <sz val="12"/>
        <color rgb="FFFF0000"/>
        <rFont val="標楷體"/>
        <family val="4"/>
        <charset val="136"/>
      </rPr>
      <t>R9用水平衡圖(有製程)</t>
    </r>
    <phoneticPr fontId="69" type="noConversion"/>
  </si>
  <si>
    <t>←欄位會自動試算修正後的R2回收率</t>
    <phoneticPr fontId="69" type="noConversion"/>
  </si>
  <si>
    <t>水量數據(CMD)</t>
    <phoneticPr fontId="69" type="noConversion"/>
  </si>
  <si>
    <t>水量數據(CMD)</t>
    <phoneticPr fontId="69" type="noConversion"/>
  </si>
  <si>
    <t>←試算結果會不相同，請在下列欄位填列無法在R9平衡圖中展現的用水單元及數據。</t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</si>
  <si>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十一</t>
    </r>
    <r>
      <rPr>
        <b/>
        <sz val="14"/>
        <color theme="1"/>
        <rFont val="Times New Roman"/>
        <family val="1"/>
      </rPr>
      <t>)R9</t>
    </r>
    <r>
      <rPr>
        <b/>
        <sz val="14"/>
        <color theme="1"/>
        <rFont val="標楷體"/>
        <family val="4"/>
        <charset val="136"/>
      </rPr>
      <t>全廠回收率轉換水利署</t>
    </r>
    <r>
      <rPr>
        <b/>
        <sz val="14"/>
        <color theme="1"/>
        <rFont val="Times New Roman"/>
        <family val="1"/>
      </rPr>
      <t>R2</t>
    </r>
    <r>
      <rPr>
        <b/>
        <sz val="14"/>
        <color theme="1"/>
        <rFont val="標楷體"/>
        <family val="4"/>
        <charset val="136"/>
      </rPr>
      <t>回收率</t>
    </r>
    <phoneticPr fontId="69" type="noConversion"/>
  </si>
  <si>
    <t>灰色區塊會自動將R9平衡圖數據帶入水利署用水單元分類表</t>
    <phoneticPr fontId="69" type="noConversion"/>
  </si>
  <si>
    <r>
      <rPr>
        <sz val="14"/>
        <color theme="1"/>
        <rFont val="標楷體"/>
        <family val="4"/>
        <charset val="136"/>
      </rPr>
      <t>產業類別：</t>
    </r>
    <phoneticPr fontId="69" type="noConversion"/>
  </si>
  <si>
    <r>
      <rPr>
        <sz val="14"/>
        <color theme="1"/>
        <rFont val="標楷體"/>
        <family val="4"/>
        <charset val="136"/>
      </rPr>
      <t>工廠名稱：</t>
    </r>
    <phoneticPr fontId="69" type="noConversion"/>
  </si>
  <si>
    <r>
      <rPr>
        <sz val="14"/>
        <color theme="1"/>
        <rFont val="標楷體"/>
        <family val="4"/>
        <charset val="136"/>
      </rPr>
      <t>工廠地址：</t>
    </r>
    <phoneticPr fontId="69" type="noConversion"/>
  </si>
  <si>
    <r>
      <rPr>
        <b/>
        <sz val="14"/>
        <color theme="1"/>
        <rFont val="標楷體"/>
        <family val="4"/>
        <charset val="136"/>
      </rPr>
      <t>冰水主機</t>
    </r>
    <r>
      <rPr>
        <b/>
        <sz val="14"/>
        <color rgb="FFFF0000"/>
        <rFont val="標楷體"/>
        <family val="4"/>
        <charset val="136"/>
      </rPr>
      <t>實際運作總冷凍噸數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</si>
  <si>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4"/>
        <color theme="1"/>
        <rFont val="標楷體"/>
        <family val="4"/>
        <charset val="136"/>
      </rPr>
      <t>節水類別</t>
    </r>
    <phoneticPr fontId="69" type="noConversion"/>
  </si>
  <si>
    <r>
      <rPr>
        <b/>
        <sz val="14"/>
        <color theme="1"/>
        <rFont val="標楷體"/>
        <family val="4"/>
        <charset val="136"/>
      </rPr>
      <t xml:space="preserve">預計
節省自來水
</t>
    </r>
    <r>
      <rPr>
        <b/>
        <sz val="14"/>
        <color theme="1"/>
        <rFont val="Times New Roman"/>
        <family val="1"/>
      </rPr>
      <t>(CMD)</t>
    </r>
    <phoneticPr fontId="69" type="noConversion"/>
  </si>
  <si>
    <r>
      <rPr>
        <b/>
        <sz val="14"/>
        <color theme="1"/>
        <rFont val="標楷體"/>
        <family val="4"/>
        <charset val="136"/>
      </rPr>
      <t xml:space="preserve">預計
增加回收水量
</t>
    </r>
    <r>
      <rPr>
        <b/>
        <sz val="14"/>
        <color theme="1"/>
        <rFont val="Times New Roman"/>
        <family val="1"/>
      </rPr>
      <t>(CMD)</t>
    </r>
    <phoneticPr fontId="69" type="noConversion"/>
  </si>
  <si>
    <r>
      <rPr>
        <b/>
        <sz val="14"/>
        <color theme="1"/>
        <rFont val="標楷體"/>
        <family val="4"/>
        <charset val="136"/>
      </rPr>
      <t xml:space="preserve">預估
投資金額
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萬元</t>
    </r>
    <r>
      <rPr>
        <b/>
        <sz val="14"/>
        <color theme="1"/>
        <rFont val="Times New Roman"/>
        <family val="1"/>
      </rPr>
      <t>)</t>
    </r>
    <phoneticPr fontId="69" type="noConversion"/>
  </si>
  <si>
    <t>科學園區回收率定義與水利署不同，
R9用水平衡圖代碼無法完全對應到水利署用水單元編號，例如：R9版無法呈現 鍋爐用水數據、PCW用水、Scrubber用水等…，因此全廠回收率計算結果會不相同，
需園區廠商回饋相關資訊，以利科管局開發R9轉R2之試算表。</t>
    <phoneticPr fontId="69" type="noConversion"/>
  </si>
  <si>
    <r>
      <rPr>
        <b/>
        <sz val="14"/>
        <color rgb="FFC00000"/>
        <rFont val="標楷體"/>
        <family val="4"/>
        <charset val="136"/>
      </rPr>
      <t>敬請</t>
    </r>
    <r>
      <rPr>
        <b/>
        <sz val="14"/>
        <color rgb="FFC00000"/>
        <rFont val="標楷體"/>
        <family val="4"/>
        <charset val="136"/>
      </rPr>
      <t>園區單日用水量達</t>
    </r>
    <r>
      <rPr>
        <b/>
        <sz val="14"/>
        <color rgb="FFC00000"/>
        <rFont val="Times New Roman"/>
        <family val="1"/>
      </rPr>
      <t>300 CMD</t>
    </r>
    <r>
      <rPr>
        <b/>
        <sz val="14"/>
        <color rgb="FFC00000"/>
        <rFont val="標楷體"/>
        <family val="4"/>
        <charset val="136"/>
      </rPr>
      <t>以上之用水戶，回饋相關數據以利科管局開發</t>
    </r>
    <r>
      <rPr>
        <b/>
        <sz val="14"/>
        <color rgb="FFC00000"/>
        <rFont val="Times New Roman"/>
        <family val="1"/>
      </rPr>
      <t>R9</t>
    </r>
    <r>
      <rPr>
        <b/>
        <sz val="14"/>
        <color rgb="FFC00000"/>
        <rFont val="標楷體"/>
        <family val="4"/>
        <charset val="136"/>
      </rPr>
      <t>轉</t>
    </r>
    <r>
      <rPr>
        <b/>
        <sz val="14"/>
        <color rgb="FFC00000"/>
        <rFont val="Times New Roman"/>
        <family val="1"/>
      </rPr>
      <t>R2</t>
    </r>
    <r>
      <rPr>
        <b/>
        <sz val="14"/>
        <color rgb="FFC00000"/>
        <rFont val="標楷體"/>
        <family val="4"/>
        <charset val="136"/>
      </rPr>
      <t>之試算表。</t>
    </r>
    <phoneticPr fontId="69" type="noConversion"/>
  </si>
  <si>
    <t>(螺旋式)</t>
    <phoneticPr fontId="69" type="noConversion"/>
  </si>
  <si>
    <r>
      <rPr>
        <b/>
        <sz val="10"/>
        <color rgb="FFFF0000"/>
        <rFont val="標楷體"/>
        <family val="4"/>
        <charset val="136"/>
      </rPr>
      <t>單台</t>
    </r>
    <r>
      <rPr>
        <b/>
        <sz val="10"/>
        <color theme="1"/>
        <rFont val="標楷體"/>
        <family val="4"/>
        <charset val="136"/>
      </rPr>
      <t>處理風量</t>
    </r>
    <r>
      <rPr>
        <b/>
        <sz val="10"/>
        <color theme="1"/>
        <rFont val="Times New Roman"/>
        <family val="1"/>
      </rPr>
      <t>(CMM)</t>
    </r>
    <phoneticPr fontId="69" type="noConversion"/>
  </si>
  <si>
    <r>
      <t>113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標楷體"/>
        <family val="4"/>
        <charset val="136"/>
      </rPr>
      <t xml:space="preserve">月至
</t>
    </r>
    <r>
      <rPr>
        <sz val="14"/>
        <color rgb="FF000000"/>
        <rFont val="Times New Roman"/>
        <family val="1"/>
      </rPr>
      <t>114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標楷體"/>
        <family val="4"/>
        <charset val="136"/>
      </rPr>
      <t>月</t>
    </r>
    <phoneticPr fontId="69" type="noConversion"/>
  </si>
  <si>
    <r>
      <rPr>
        <b/>
        <sz val="14"/>
        <color rgb="FFFF0000"/>
        <rFont val="標楷體"/>
        <family val="4"/>
        <charset val="136"/>
      </rPr>
      <t>實際</t>
    </r>
    <r>
      <rPr>
        <b/>
        <sz val="14"/>
        <color theme="1"/>
        <rFont val="標楷體"/>
        <family val="4"/>
        <charset val="136"/>
      </rPr>
      <t>循環水量</t>
    </r>
    <r>
      <rPr>
        <b/>
        <sz val="14"/>
        <color theme="1"/>
        <rFont val="Times New Roman"/>
        <family val="1"/>
      </rPr>
      <t>(113.7~114.6)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</si>
  <si>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4"/>
        <color rgb="FFFF0000"/>
        <rFont val="標楷體"/>
        <family val="4"/>
        <charset val="136"/>
      </rPr>
      <t>推估</t>
    </r>
    <r>
      <rPr>
        <b/>
        <sz val="14"/>
        <color theme="1"/>
        <rFont val="標楷體"/>
        <family val="4"/>
        <charset val="136"/>
      </rPr>
      <t>循環水量</t>
    </r>
    <r>
      <rPr>
        <b/>
        <sz val="14"/>
        <color theme="1"/>
        <rFont val="Times New Roman"/>
        <family val="1"/>
      </rPr>
      <t>(113.7~114.6)</t>
    </r>
    <r>
      <rPr>
        <b/>
        <sz val="14"/>
        <color theme="1"/>
        <rFont val="標楷體"/>
        <family val="4"/>
        <charset val="136"/>
      </rPr>
      <t>：</t>
    </r>
    <phoneticPr fontId="69" type="noConversion"/>
  </si>
  <si>
    <r>
      <rPr>
        <b/>
        <sz val="16"/>
        <color theme="1"/>
        <rFont val="標楷體"/>
        <family val="4"/>
        <charset val="136"/>
      </rPr>
      <t xml:space="preserve">南部科學園區管理局
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標楷體"/>
        <family val="4"/>
        <charset val="136"/>
      </rPr>
      <t>年度南科園區廠商
節水節能輔導委辦計畫</t>
    </r>
    <phoneticPr fontId="77" type="noConversion"/>
  </si>
  <si>
    <t>肆、問卷諮詢及收件窗口</t>
    <phoneticPr fontId="77" type="noConversion"/>
  </si>
  <si>
    <r>
      <rPr>
        <b/>
        <sz val="14"/>
        <color theme="1"/>
        <rFont val="標楷體"/>
        <family val="4"/>
        <charset val="136"/>
      </rPr>
      <t>諮詢及收件窗口：黃緯程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標楷體"/>
        <family val="4"/>
        <charset val="136"/>
      </rPr>
      <t xml:space="preserve">博士
</t>
    </r>
    <r>
      <rPr>
        <b/>
        <sz val="14"/>
        <color rgb="FFFF0000"/>
        <rFont val="Times New Roman"/>
        <family val="1"/>
      </rPr>
      <t>E-mail</t>
    </r>
    <r>
      <rPr>
        <b/>
        <sz val="14"/>
        <color rgb="FFFF0000"/>
        <rFont val="標楷體"/>
        <family val="4"/>
        <charset val="136"/>
      </rPr>
      <t>信箱</t>
    </r>
    <r>
      <rPr>
        <b/>
        <sz val="14"/>
        <color rgb="FFFF0000"/>
        <rFont val="Times New Roman"/>
        <family val="1"/>
      </rPr>
      <t>(1)</t>
    </r>
    <r>
      <rPr>
        <b/>
        <sz val="14"/>
        <color rgb="FFFF0000"/>
        <rFont val="標楷體"/>
        <family val="4"/>
        <charset val="136"/>
      </rPr>
      <t>：</t>
    </r>
    <r>
      <rPr>
        <b/>
        <sz val="14"/>
        <color rgb="FFFF0000"/>
        <rFont val="Times New Roman"/>
        <family val="1"/>
      </rPr>
      <t>grissomh8423@gmail.com</t>
    </r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>E-mail</t>
    </r>
    <r>
      <rPr>
        <b/>
        <sz val="14"/>
        <color theme="1"/>
        <rFont val="標楷體"/>
        <family val="4"/>
        <charset val="136"/>
      </rPr>
      <t>信箱</t>
    </r>
    <r>
      <rPr>
        <b/>
        <sz val="14"/>
        <color theme="1"/>
        <rFont val="Times New Roman"/>
        <family val="1"/>
      </rPr>
      <t>(2)</t>
    </r>
    <r>
      <rPr>
        <b/>
        <sz val="14"/>
        <color theme="1"/>
        <rFont val="標楷體"/>
        <family val="4"/>
        <charset val="136"/>
      </rPr>
      <t>：</t>
    </r>
    <r>
      <rPr>
        <b/>
        <sz val="14"/>
        <color theme="1"/>
        <rFont val="Times New Roman"/>
        <family val="1"/>
      </rPr>
      <t>z10003034@ncku.edu.tw</t>
    </r>
    <phoneticPr fontId="77" type="noConversion"/>
  </si>
  <si>
    <r>
      <t>(</t>
    </r>
    <r>
      <rPr>
        <b/>
        <sz val="16"/>
        <color theme="1"/>
        <rFont val="標楷體"/>
        <family val="4"/>
        <charset val="136"/>
      </rPr>
      <t>二</t>
    </r>
    <r>
      <rPr>
        <b/>
        <sz val="16"/>
        <color theme="1"/>
        <rFont val="Times New Roman"/>
        <family val="1"/>
      </rPr>
      <t>).</t>
    </r>
    <r>
      <rPr>
        <b/>
        <sz val="16"/>
        <color theme="1"/>
        <rFont val="標楷體"/>
        <family val="4"/>
        <charset val="136"/>
      </rPr>
      <t>用水基本資料</t>
    </r>
    <r>
      <rPr>
        <b/>
        <sz val="16"/>
        <color rgb="FFFF0000"/>
        <rFont val="Times New Roman"/>
        <family val="1"/>
      </rPr>
      <t>(114</t>
    </r>
    <r>
      <rPr>
        <b/>
        <sz val="16"/>
        <color rgb="FFFF0000"/>
        <rFont val="標楷體"/>
        <family val="4"/>
        <charset val="136"/>
      </rPr>
      <t>年1月</t>
    </r>
    <r>
      <rPr>
        <b/>
        <sz val="16"/>
        <color rgb="FFFF0000"/>
        <rFont val="Times New Roman"/>
        <family val="1"/>
      </rPr>
      <t>~114</t>
    </r>
    <r>
      <rPr>
        <b/>
        <sz val="16"/>
        <color rgb="FFFF0000"/>
        <rFont val="標楷體"/>
        <family val="4"/>
        <charset val="136"/>
      </rPr>
      <t>年12月</t>
    </r>
    <r>
      <rPr>
        <b/>
        <sz val="16"/>
        <color rgb="FFFF0000"/>
        <rFont val="Times New Roman"/>
        <family val="1"/>
      </rPr>
      <t>)</t>
    </r>
    <phoneticPr fontId="77" type="noConversion"/>
  </si>
  <si>
    <t>1~12</t>
    <phoneticPr fontId="69" type="noConversion"/>
  </si>
  <si>
    <r>
      <rPr>
        <b/>
        <sz val="16"/>
        <color rgb="FF000000"/>
        <rFont val="標楷體"/>
        <family val="4"/>
        <charset val="136"/>
      </rPr>
      <t xml:space="preserve">南部科學園區管理局
</t>
    </r>
    <r>
      <rPr>
        <b/>
        <sz val="16"/>
        <color rgb="FF000000"/>
        <rFont val="Times New Roman"/>
        <family val="1"/>
      </rPr>
      <t>115</t>
    </r>
    <r>
      <rPr>
        <b/>
        <sz val="16"/>
        <color rgb="FF000000"/>
        <rFont val="標楷體"/>
        <family val="4"/>
        <charset val="136"/>
      </rPr>
      <t>年度南科園區廠商
節水節能輔導委辦計畫</t>
    </r>
    <phoneticPr fontId="69" type="noConversion"/>
  </si>
  <si>
    <r>
      <t>114</t>
    </r>
    <r>
      <rPr>
        <sz val="14"/>
        <color rgb="FFFF0000"/>
        <rFont val="標楷體"/>
        <family val="4"/>
        <charset val="136"/>
      </rPr>
      <t xml:space="preserve">年1月至
</t>
    </r>
    <r>
      <rPr>
        <sz val="14"/>
        <color rgb="FFFF0000"/>
        <rFont val="Times New Roman"/>
        <family val="1"/>
      </rPr>
      <t>114</t>
    </r>
    <r>
      <rPr>
        <sz val="14"/>
        <color rgb="FFFF0000"/>
        <rFont val="標楷體"/>
        <family val="4"/>
        <charset val="136"/>
      </rPr>
      <t>年12月</t>
    </r>
    <phoneticPr fontId="69" type="noConversion"/>
  </si>
  <si>
    <r>
      <rPr>
        <b/>
        <sz val="14"/>
        <color rgb="FF000000"/>
        <rFont val="標楷體"/>
        <family val="4"/>
        <charset val="136"/>
      </rPr>
      <t xml:space="preserve">南部科學園區管理局
</t>
    </r>
    <r>
      <rPr>
        <b/>
        <sz val="14"/>
        <color rgb="FF000000"/>
        <rFont val="Times New Roman"/>
        <family val="1"/>
      </rPr>
      <t>115</t>
    </r>
    <r>
      <rPr>
        <b/>
        <sz val="14"/>
        <color rgb="FF000000"/>
        <rFont val="標楷體"/>
        <family val="4"/>
        <charset val="136"/>
      </rPr>
      <t>年度南科園區廠商
節水節能輔導委辦計畫</t>
    </r>
    <phoneticPr fontId="69" type="noConversion"/>
  </si>
  <si>
    <r>
      <rPr>
        <b/>
        <sz val="14"/>
        <color theme="1" tint="0.499984740745262"/>
        <rFont val="標楷體"/>
        <family val="4"/>
        <charset val="136"/>
      </rPr>
      <t xml:space="preserve">南部科學園區管理局
</t>
    </r>
    <r>
      <rPr>
        <b/>
        <sz val="14"/>
        <color theme="1" tint="0.499984740745262"/>
        <rFont val="Times New Roman"/>
        <family val="1"/>
      </rPr>
      <t>115</t>
    </r>
    <r>
      <rPr>
        <b/>
        <sz val="14"/>
        <color theme="1" tint="0.499984740745262"/>
        <rFont val="標楷體"/>
        <family val="4"/>
        <charset val="136"/>
      </rPr>
      <t xml:space="preserve">年度南科園區廠商
節水節能輔導委辦計畫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69" type="noConversion"/>
  </si>
  <si>
    <r>
      <rPr>
        <sz val="14"/>
        <color rgb="FF000000"/>
        <rFont val="標楷體"/>
        <family val="4"/>
        <charset val="136"/>
      </rPr>
      <t>註：單位人口生活用水量</t>
    </r>
    <r>
      <rPr>
        <sz val="14"/>
        <color rgb="FF000000"/>
        <rFont val="Times New Roman"/>
        <family val="1"/>
      </rPr>
      <t xml:space="preserve"> = 
</t>
    </r>
    <r>
      <rPr>
        <sz val="14"/>
        <color rgb="FF000000"/>
        <rFont val="標楷體"/>
        <family val="4"/>
        <charset val="136"/>
      </rPr>
      <t>民生用水</t>
    </r>
    <r>
      <rPr>
        <sz val="14"/>
        <color rgb="FF000000"/>
        <rFont val="Times New Roman"/>
        <family val="1"/>
      </rPr>
      <t>/ 114</t>
    </r>
    <r>
      <rPr>
        <sz val="14"/>
        <color rgb="FF000000"/>
        <rFont val="標楷體"/>
        <family val="4"/>
        <charset val="136"/>
      </rPr>
      <t>年1月至</t>
    </r>
    <r>
      <rPr>
        <sz val="14"/>
        <color rgb="FF000000"/>
        <rFont val="Times New Roman"/>
        <family val="1"/>
      </rPr>
      <t>114</t>
    </r>
    <r>
      <rPr>
        <sz val="14"/>
        <color rgb="FF000000"/>
        <rFont val="標楷體"/>
        <family val="4"/>
        <charset val="136"/>
      </rPr>
      <t>年12月之日平均員工數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含外包商</t>
    </r>
    <r>
      <rPr>
        <sz val="14"/>
        <color rgb="FF000000"/>
        <rFont val="Times New Roman"/>
        <family val="1"/>
      </rPr>
      <t>)</t>
    </r>
    <r>
      <rPr>
        <sz val="14"/>
        <color rgb="FF000000"/>
        <rFont val="標楷體"/>
        <family val="4"/>
        <charset val="136"/>
      </rPr>
      <t>人數</t>
    </r>
    <phoneticPr fontId="69" type="noConversion"/>
  </si>
  <si>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年1月至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年12月之</t>
    </r>
    <r>
      <rPr>
        <sz val="14"/>
        <color rgb="FF000000"/>
        <rFont val="標楷體"/>
        <family val="4"/>
        <charset val="136"/>
      </rPr>
      <t>每日平均用水量</t>
    </r>
    <r>
      <rPr>
        <sz val="14"/>
        <color rgb="FF000000"/>
        <rFont val="Times New Roman"/>
        <family val="1"/>
      </rPr>
      <t>(CMD)</t>
    </r>
    <phoneticPr fontId="69" type="noConversion"/>
  </si>
  <si>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年1月至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年12月之</t>
    </r>
    <r>
      <rPr>
        <sz val="14"/>
        <color rgb="FF000000"/>
        <rFont val="標楷體"/>
        <family val="4"/>
        <charset val="136"/>
      </rPr>
      <t>日平均員工數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含外包商</t>
    </r>
    <r>
      <rPr>
        <sz val="14"/>
        <color rgb="FF000000"/>
        <rFont val="Times New Roman"/>
        <family val="1"/>
      </rPr>
      <t>)</t>
    </r>
    <r>
      <rPr>
        <sz val="14"/>
        <color rgb="FF000000"/>
        <rFont val="標楷體"/>
        <family val="4"/>
        <charset val="136"/>
      </rPr>
      <t>人數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</si>
  <si>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十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未來一年</t>
    </r>
    <r>
      <rPr>
        <b/>
        <sz val="14"/>
        <color rgb="FFFF0000"/>
        <rFont val="Times New Roman"/>
        <family val="1"/>
      </rPr>
      <t>(115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~115</t>
    </r>
    <r>
      <rPr>
        <b/>
        <sz val="14"/>
        <color rgb="FFFF0000"/>
        <rFont val="標楷體"/>
        <family val="4"/>
        <charset val="136"/>
      </rPr>
      <t>年12月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規劃節水方案</t>
    </r>
    <phoneticPr fontId="69" type="noConversion"/>
  </si>
  <si>
    <r>
      <rPr>
        <b/>
        <sz val="14"/>
        <color rgb="FFFF0000"/>
        <rFont val="標楷體"/>
        <family val="4"/>
        <charset val="136"/>
      </rPr>
      <t xml:space="preserve">未來一年
</t>
    </r>
    <r>
      <rPr>
        <b/>
        <sz val="14"/>
        <color rgb="FFFF0000"/>
        <rFont val="Times New Roman"/>
        <family val="1"/>
      </rPr>
      <t>(115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~115</t>
    </r>
    <r>
      <rPr>
        <b/>
        <sz val="14"/>
        <color rgb="FFFF0000"/>
        <rFont val="標楷體"/>
        <family val="4"/>
        <charset val="136"/>
      </rPr>
      <t>年12月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標楷體"/>
        <family val="4"/>
        <charset val="136"/>
      </rPr>
      <t>規劃節水方案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請簡述</t>
    </r>
    <r>
      <rPr>
        <b/>
        <sz val="14"/>
        <color rgb="FFFF0000"/>
        <rFont val="Times New Roman"/>
        <family val="1"/>
      </rPr>
      <t xml:space="preserve">)
</t>
    </r>
    <r>
      <rPr>
        <b/>
        <sz val="10"/>
        <color rgb="FF3333FF"/>
        <rFont val="標楷體"/>
        <family val="4"/>
        <charset val="136"/>
      </rPr>
      <t>註：不包含抗旱措施</t>
    </r>
    <r>
      <rPr>
        <b/>
        <sz val="10"/>
        <color rgb="FF3333FF"/>
        <rFont val="Times New Roman"/>
        <family val="1"/>
      </rPr>
      <t>(</t>
    </r>
    <r>
      <rPr>
        <b/>
        <sz val="10"/>
        <color rgb="FF3333FF"/>
        <rFont val="標楷體"/>
        <family val="4"/>
        <charset val="136"/>
      </rPr>
      <t>此為非常態性做法</t>
    </r>
    <r>
      <rPr>
        <b/>
        <sz val="10"/>
        <color rgb="FF3333FF"/>
        <rFont val="Times New Roman"/>
        <family val="1"/>
      </rPr>
      <t>)</t>
    </r>
    <r>
      <rPr>
        <b/>
        <sz val="10"/>
        <color rgb="FF3333FF"/>
        <rFont val="標楷體"/>
        <family val="4"/>
        <charset val="136"/>
      </rPr>
      <t>及使用外部再生水廠之再生水</t>
    </r>
    <phoneticPr fontId="69" type="noConversion"/>
  </si>
  <si>
    <t>南部科學園區管理局
115年度南科園區廠商
節水節能輔導委辦計畫</t>
    <phoneticPr fontId="69" type="noConversion"/>
  </si>
  <si>
    <r>
      <rPr>
        <b/>
        <sz val="14"/>
        <color rgb="FF000000"/>
        <rFont val="標楷體"/>
        <family val="4"/>
        <charset val="136"/>
      </rPr>
      <t>廢氣洗滌塔操作現況</t>
    </r>
    <r>
      <rPr>
        <b/>
        <sz val="14"/>
        <color rgb="FFFF0000"/>
        <rFont val="Times New Roman"/>
        <family val="1"/>
      </rPr>
      <t>(114.1~114.12)</t>
    </r>
    <phoneticPr fontId="69" type="noConversion"/>
  </si>
  <si>
    <r>
      <t>(</t>
    </r>
    <r>
      <rPr>
        <b/>
        <sz val="14"/>
        <rFont val="標楷體"/>
        <family val="4"/>
        <charset val="136"/>
      </rPr>
      <t>十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未來一年</t>
    </r>
    <r>
      <rPr>
        <b/>
        <sz val="14"/>
        <rFont val="Times New Roman"/>
        <family val="1"/>
      </rPr>
      <t>(115</t>
    </r>
    <r>
      <rPr>
        <b/>
        <sz val="14"/>
        <rFont val="標楷體"/>
        <family val="4"/>
        <charset val="136"/>
      </rPr>
      <t>年1月</t>
    </r>
    <r>
      <rPr>
        <b/>
        <sz val="14"/>
        <rFont val="Times New Roman"/>
        <family val="1"/>
      </rPr>
      <t>~115</t>
    </r>
    <r>
      <rPr>
        <b/>
        <sz val="14"/>
        <rFont val="標楷體"/>
        <family val="4"/>
        <charset val="136"/>
      </rPr>
      <t>年12月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規劃節水方案</t>
    </r>
    <phoneticPr fontId="69" type="noConversion"/>
  </si>
  <si>
    <r>
      <t xml:space="preserve">     </t>
    </r>
    <r>
      <rPr>
        <b/>
        <sz val="14"/>
        <rFont val="標楷體"/>
        <family val="4"/>
        <charset val="136"/>
      </rPr>
      <t>南部科學園區管理局(以下簡稱本局)於本年度辦理之「115年度南科園區廠商節水節能輔導委辦計畫」，</t>
    </r>
    <r>
      <rPr>
        <b/>
        <sz val="14"/>
        <color rgb="FFFF0000"/>
        <rFont val="標楷體"/>
        <family val="4"/>
        <charset val="136"/>
      </rPr>
      <t>委託國立成功大學進行問卷調查與節水技術現場輔導</t>
    </r>
    <r>
      <rPr>
        <b/>
        <sz val="14"/>
        <rFont val="標楷體"/>
        <family val="4"/>
        <charset val="136"/>
      </rPr>
      <t>；並依據「國家科學及技術委員會科學園區水電輔導管制辦法」，辦理園區用戶之用水現況查核與節水成效追蹤。
  本問卷調查內容僅供本局未來推動節約用水相關業務之參考，相關查核資訊絕不外流，敬請 貴廠撥冗協助填寫。</t>
    </r>
    <r>
      <rPr>
        <b/>
        <sz val="12"/>
        <color theme="1"/>
        <rFont val="標楷體"/>
        <family val="4"/>
        <charset val="136"/>
      </rPr>
      <t xml:space="preserve">
</t>
    </r>
    <r>
      <rPr>
        <b/>
        <sz val="12"/>
        <color theme="8"/>
        <rFont val="標楷體"/>
        <family val="4"/>
        <charset val="136"/>
      </rPr>
      <t>提醒：「國家科學及技術委員會科學園區水電輔導管制辦法」第</t>
    </r>
    <r>
      <rPr>
        <b/>
        <sz val="12"/>
        <color theme="8"/>
        <rFont val="Times New Roman"/>
        <family val="4"/>
      </rPr>
      <t xml:space="preserve"> 4 </t>
    </r>
    <r>
      <rPr>
        <b/>
        <sz val="12"/>
        <color theme="8"/>
        <rFont val="標楷體"/>
        <family val="4"/>
        <charset val="136"/>
      </rPr>
      <t>條規定：園區用戶於用水計畫核定後，應依計畫用水時程及用水量辦理，並應記錄實際用水情形，提供管理局彙整申報。相關紀錄及證明文件應保存五年備查。</t>
    </r>
    <phoneticPr fontId="69" type="noConversion"/>
  </si>
  <si>
    <r>
      <t>(</t>
    </r>
    <r>
      <rPr>
        <b/>
        <sz val="14"/>
        <color rgb="FF000000"/>
        <rFont val="標楷體"/>
        <family val="4"/>
        <charset val="136"/>
      </rPr>
      <t>八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冰水主機冷卻水系統規格及運行現況調查</t>
    </r>
    <phoneticPr fontId="69" type="noConversion"/>
  </si>
  <si>
    <t>是否設置冰水主機？</t>
    <phoneticPr fontId="69" type="noConversion"/>
  </si>
  <si>
    <t>有設置冰水主機</t>
    <phoneticPr fontId="69" type="noConversion"/>
  </si>
  <si>
    <t>未設置冰水主機</t>
    <phoneticPr fontId="69" type="noConversion"/>
  </si>
  <si>
    <r>
      <t>(</t>
    </r>
    <r>
      <rPr>
        <b/>
        <sz val="14"/>
        <color theme="1"/>
        <rFont val="標楷體"/>
        <family val="4"/>
        <charset val="136"/>
      </rPr>
      <t>八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冰水主機冷卻水系統規格及運行現況調查</t>
    </r>
    <phoneticPr fontId="69" type="noConversion"/>
  </si>
  <si>
    <r>
      <t>(三)R9版用水平衡圖</t>
    </r>
    <r>
      <rPr>
        <b/>
        <sz val="14"/>
        <color rgb="FFFF0000"/>
        <rFont val="標楷體"/>
        <family val="4"/>
        <charset val="136"/>
      </rPr>
      <t>(有製程)</t>
    </r>
    <r>
      <rPr>
        <b/>
        <sz val="14"/>
        <color theme="1"/>
        <rFont val="標楷體"/>
        <family val="4"/>
        <charset val="136"/>
      </rPr>
      <t xml:space="preserve"> </t>
    </r>
    <r>
      <rPr>
        <b/>
        <sz val="14"/>
        <color rgb="FFFF0000"/>
        <rFont val="標楷體"/>
        <family val="4"/>
        <charset val="136"/>
      </rPr>
      <t>調查114年度1月~12月之日平均用水量</t>
    </r>
    <phoneticPr fontId="69" type="noConversion"/>
  </si>
  <si>
    <r>
      <rPr>
        <b/>
        <sz val="14"/>
        <color rgb="FF000000"/>
        <rFont val="標楷體"/>
        <family val="4"/>
        <charset val="136"/>
      </rPr>
      <t>冰水主機冷卻側：冷卻水塔規格及操作現況調查</t>
    </r>
    <r>
      <rPr>
        <b/>
        <sz val="14"/>
        <color rgb="FFFF0000"/>
        <rFont val="Times New Roman"/>
        <family val="1"/>
      </rPr>
      <t>(114.1~114.12)</t>
    </r>
    <phoneticPr fontId="69" type="noConversion"/>
  </si>
  <si>
    <r>
      <rPr>
        <b/>
        <sz val="14"/>
        <color theme="1"/>
        <rFont val="標楷體"/>
        <family val="4"/>
        <charset val="136"/>
      </rPr>
      <t xml:space="preserve">  敬請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標楷體"/>
        <family val="4"/>
        <charset val="136"/>
      </rPr>
      <t>撥冗填寫</t>
    </r>
    <r>
      <rPr>
        <b/>
        <sz val="14"/>
        <color theme="1"/>
        <rFont val="Times New Roman"/>
        <family val="1"/>
      </rPr>
      <t>115</t>
    </r>
    <r>
      <rPr>
        <b/>
        <sz val="14"/>
        <color theme="1"/>
        <rFont val="標楷體"/>
        <family val="4"/>
        <charset val="136"/>
      </rPr>
      <t>年度南科園區用水調查問卷後，</t>
    </r>
    <r>
      <rPr>
        <b/>
        <u/>
        <sz val="14"/>
        <color rgb="FFFF0000"/>
        <rFont val="標楷體"/>
        <family val="4"/>
        <charset val="136"/>
      </rPr>
      <t>於115年9月30日前以</t>
    </r>
    <r>
      <rPr>
        <b/>
        <u/>
        <sz val="14"/>
        <color rgb="FFFF0000"/>
        <rFont val="Times New Roman"/>
        <family val="1"/>
      </rPr>
      <t>E-mail</t>
    </r>
    <r>
      <rPr>
        <b/>
        <u/>
        <sz val="14"/>
        <color rgb="FFFF0000"/>
        <rFont val="標楷體"/>
        <family val="4"/>
        <charset val="136"/>
      </rPr>
      <t>方式回覆</t>
    </r>
    <r>
      <rPr>
        <b/>
        <sz val="14"/>
        <color theme="1"/>
        <rFont val="標楷體"/>
        <family val="4"/>
        <charset val="136"/>
      </rPr>
      <t>，以利後續資料處理及輔導工作推動。</t>
    </r>
    <phoneticPr fontId="7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</si>
</sst>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 &quot;#,##0&quot; &quot;;&quot; -&quot;#,##0&quot; &quot;;&quot; - &quot;;&quot; &quot;@&quot; &quot;"/>
    <numFmt numFmtId="177" formatCode="&quot; &quot;#,##0.00&quot; &quot;;&quot; -&quot;#,##0.00&quot; &quot;;&quot; -&quot;00&quot; &quot;;&quot; &quot;@&quot; &quot;"/>
    <numFmt numFmtId="178" formatCode="&quot; &quot;&quot;$&quot;#,##0&quot; &quot;;&quot;-&quot;&quot;$&quot;#,##0&quot; &quot;;&quot; &quot;&quot;$&quot;&quot;- &quot;;&quot; &quot;@&quot; &quot;"/>
    <numFmt numFmtId="179" formatCode="&quot; \&quot;#,##0&quot; &quot;;&quot; \-&quot;#,##0&quot; &quot;;&quot; \- &quot;;&quot; &quot;@&quot; &quot;"/>
    <numFmt numFmtId="180" formatCode="&quot; \&quot;#,##0.00&quot; &quot;;&quot; \-&quot;#,##0.00&quot; &quot;;&quot; \-&quot;00&quot; &quot;;&quot; &quot;@&quot; &quot;"/>
    <numFmt numFmtId="181" formatCode="&quot;\&quot;#,##0.00;[Red]&quot;\\-&quot;#,##0.00"/>
    <numFmt numFmtId="182" formatCode="&quot;\&quot;#,##0;[Red]&quot;\\-&quot;#,##0"/>
    <numFmt numFmtId="183" formatCode="0&quot; &quot;;[Red]&quot;(&quot;0&quot;)&quot;"/>
    <numFmt numFmtId="184" formatCode="0.000&quot; &quot;;[Red]&quot;(&quot;0.000&quot;)&quot;"/>
    <numFmt numFmtId="185" formatCode="0&quot; &quot;"/>
    <numFmt numFmtId="186" formatCode="0.0%"/>
    <numFmt numFmtId="187" formatCode="&quot; &quot;[$€-404]#,##0.00&quot; &quot;;&quot;-&quot;[$€-404]#,##0.00&quot; &quot;;&quot; &quot;[$€-404]&quot;-&quot;00&quot; &quot;"/>
    <numFmt numFmtId="188" formatCode="#,##0;[Red]&quot;-&quot;#,##0"/>
    <numFmt numFmtId="189" formatCode="#,##0;&quot;-&quot;#,##0"/>
    <numFmt numFmtId="190" formatCode="0.0000"/>
  </numFmts>
  <fonts count="164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8"/>
      <color rgb="FF0000FF"/>
      <name val="新細明體"/>
      <family val="1"/>
      <charset val="136"/>
    </font>
    <font>
      <sz val="12"/>
      <color rgb="FF000000"/>
      <name val="Times New Roman"/>
      <family val="1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rgb="FF000000"/>
      <name val="Courier"/>
      <family val="3"/>
    </font>
    <font>
      <sz val="10"/>
      <color rgb="FF000000"/>
      <name val="Arial"/>
      <family val="2"/>
    </font>
    <font>
      <b/>
      <sz val="18"/>
      <color rgb="FF00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u/>
      <sz val="8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1"/>
      <color rgb="FF000000"/>
      <name val="新細明體"/>
      <family val="1"/>
      <charset val="136"/>
    </font>
    <font>
      <u/>
      <sz val="9"/>
      <color rgb="FF800080"/>
      <name val="?"/>
      <charset val="136"/>
    </font>
    <font>
      <u/>
      <sz val="7"/>
      <color rgb="FF0000FF"/>
      <name val="?"/>
      <family val="3"/>
      <charset val="136"/>
    </font>
    <font>
      <u/>
      <sz val="8"/>
      <color rgb="FF800080"/>
      <name val="蘜???"/>
      <charset val="136"/>
    </font>
    <font>
      <u/>
      <sz val="8"/>
      <color rgb="FF0000FF"/>
      <name val="蘜???"/>
      <charset val="136"/>
    </font>
    <font>
      <sz val="12"/>
      <color rgb="FF000000"/>
      <name val="夥鰻羹"/>
      <charset val="136"/>
    </font>
    <font>
      <sz val="8"/>
      <color rgb="FF000000"/>
      <name val="Arial"/>
      <family val="2"/>
    </font>
    <font>
      <sz val="10"/>
      <color rgb="FF000000"/>
      <name val="新細明體"/>
      <family val="1"/>
      <charset val="136"/>
    </font>
    <font>
      <sz val="7"/>
      <color rgb="FF000000"/>
      <name val="Small Fonts"/>
      <family val="2"/>
      <charset val="136"/>
    </font>
    <font>
      <sz val="11"/>
      <color rgb="FF000000"/>
      <name val="C"/>
      <family val="1"/>
    </font>
    <font>
      <sz val="12"/>
      <color rgb="FF000000"/>
      <name val="中ゴシック体"/>
      <family val="3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rgb="FFFF0000"/>
      <name val="Arial"/>
      <family val="2"/>
    </font>
    <font>
      <b/>
      <sz val="14"/>
      <color rgb="FF000000"/>
      <name val="細明體"/>
      <family val="3"/>
      <charset val="136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8000"/>
      <name val="Arial"/>
      <family val="2"/>
    </font>
    <font>
      <sz val="10"/>
      <color rgb="FF000000"/>
      <name val="細明體"/>
      <family val="3"/>
      <charset val="136"/>
    </font>
    <font>
      <b/>
      <sz val="12"/>
      <color rgb="FFFF0000"/>
      <name val="Arial"/>
      <family val="2"/>
    </font>
    <font>
      <b/>
      <sz val="12"/>
      <color rgb="FF0066CC"/>
      <name val="Arial"/>
      <family val="2"/>
    </font>
    <font>
      <b/>
      <sz val="12"/>
      <color rgb="FF000000"/>
      <name val="微軟正黑體"/>
      <family val="2"/>
      <charset val="136"/>
    </font>
    <font>
      <b/>
      <sz val="12"/>
      <color rgb="FF000000"/>
      <name val="細明體"/>
      <family val="3"/>
      <charset val="136"/>
    </font>
    <font>
      <sz val="11"/>
      <color rgb="FF000000"/>
      <name val="細明體"/>
      <family val="3"/>
      <charset val="136"/>
    </font>
    <font>
      <b/>
      <sz val="12"/>
      <color rgb="FFFF6600"/>
      <name val="Arial"/>
      <family val="2"/>
    </font>
    <font>
      <sz val="12"/>
      <color rgb="FFFF0000"/>
      <name val="Arial"/>
      <family val="2"/>
    </font>
    <font>
      <b/>
      <sz val="10"/>
      <color rgb="FF7030A0"/>
      <name val="細明體"/>
      <family val="3"/>
      <charset val="136"/>
    </font>
    <font>
      <b/>
      <sz val="12"/>
      <color rgb="FF0066CC"/>
      <name val="細明體"/>
      <family val="3"/>
      <charset val="136"/>
    </font>
    <font>
      <sz val="11"/>
      <color rgb="FFFF0000"/>
      <name val="細明體"/>
      <family val="3"/>
      <charset val="136"/>
    </font>
    <font>
      <b/>
      <sz val="12"/>
      <color rgb="FFFFFF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新細明體"/>
      <family val="1"/>
      <charset val="136"/>
    </font>
    <font>
      <sz val="12"/>
      <color rgb="FF000000"/>
      <name val="細明體"/>
      <family val="3"/>
      <charset val="136"/>
    </font>
    <font>
      <sz val="12"/>
      <color rgb="FF0066CC"/>
      <name val="Arial"/>
      <family val="2"/>
    </font>
    <font>
      <sz val="14"/>
      <color rgb="FFFF00FF"/>
      <name val="Arial"/>
      <family val="2"/>
    </font>
    <font>
      <sz val="12"/>
      <color rgb="FFFF00FF"/>
      <name val="Arial"/>
      <family val="2"/>
    </font>
    <font>
      <b/>
      <sz val="12"/>
      <color rgb="FF808080"/>
      <name val="Arial"/>
      <family val="2"/>
    </font>
    <font>
      <b/>
      <sz val="12"/>
      <color rgb="FF3366FF"/>
      <name val="Arial"/>
      <family val="2"/>
    </font>
    <font>
      <b/>
      <sz val="12"/>
      <color rgb="FF800080"/>
      <name val="細明體"/>
      <family val="3"/>
      <charset val="136"/>
    </font>
    <font>
      <sz val="9"/>
      <color rgb="FF000000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0066CC"/>
      <name val="新細明體"/>
      <family val="1"/>
      <charset val="136"/>
    </font>
    <font>
      <b/>
      <sz val="12"/>
      <color rgb="FF963634"/>
      <name val="微軟正黑體"/>
      <family val="2"/>
      <charset val="136"/>
    </font>
    <font>
      <sz val="9"/>
      <name val="新細明體"/>
      <family val="1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細明體"/>
      <family val="3"/>
      <charset val="136"/>
    </font>
    <font>
      <b/>
      <sz val="12"/>
      <color rgb="FF3333FF"/>
      <name val="Arial"/>
      <family val="2"/>
    </font>
    <font>
      <b/>
      <sz val="12"/>
      <color rgb="FF3333FF"/>
      <name val="新細明體"/>
      <family val="1"/>
      <charset val="136"/>
    </font>
    <font>
      <b/>
      <sz val="10"/>
      <color rgb="FF000000"/>
      <name val="微軟正黑體"/>
      <family val="2"/>
      <charset val="136"/>
    </font>
    <font>
      <sz val="12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0" tint="-0.14999847407452621"/>
      <name val="Times New Roman"/>
      <family val="1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theme="8"/>
      <name val="Times New Roman"/>
      <family val="1"/>
    </font>
    <font>
      <b/>
      <sz val="20"/>
      <color theme="0"/>
      <name val="微軟正黑體"/>
      <family val="2"/>
      <charset val="136"/>
    </font>
    <font>
      <b/>
      <vertAlign val="superscript"/>
      <sz val="20"/>
      <color theme="0"/>
      <name val="微軟正黑體"/>
      <family val="2"/>
      <charset val="136"/>
    </font>
    <font>
      <sz val="8"/>
      <color rgb="FF000000"/>
      <name val="Times New Roman"/>
      <family val="1"/>
    </font>
    <font>
      <b/>
      <u/>
      <sz val="14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2"/>
      <color theme="8"/>
      <name val="標楷體"/>
      <family val="4"/>
      <charset val="136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rgb="FFFF0000"/>
      <name val="標楷體"/>
      <family val="4"/>
      <charset val="136"/>
    </font>
    <font>
      <b/>
      <vertAlign val="superscript"/>
      <sz val="14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3.5"/>
      <color rgb="FF000000"/>
      <name val="標楷體"/>
      <family val="4"/>
      <charset val="136"/>
    </font>
    <font>
      <b/>
      <sz val="13.5"/>
      <color rgb="FFFF0000"/>
      <name val="標楷體"/>
      <family val="4"/>
      <charset val="136"/>
    </font>
    <font>
      <b/>
      <sz val="14"/>
      <color theme="1" tint="0.499984740745262"/>
      <name val="標楷體"/>
      <family val="4"/>
      <charset val="136"/>
    </font>
    <font>
      <b/>
      <sz val="14"/>
      <color theme="1" tint="0.499984740745262"/>
      <name val="Times New Roman"/>
      <family val="1"/>
    </font>
    <font>
      <b/>
      <sz val="10"/>
      <color theme="1" tint="0.499984740745262"/>
      <name val="標楷體"/>
      <family val="4"/>
      <charset val="136"/>
    </font>
    <font>
      <b/>
      <sz val="6"/>
      <color theme="1" tint="0.499984740745262"/>
      <name val="標楷體"/>
      <family val="4"/>
      <charset val="136"/>
    </font>
    <font>
      <b/>
      <sz val="9"/>
      <color theme="1" tint="0.499984740745262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4"/>
      <name val="Times New Roman"/>
      <family val="1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8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rgb="FFFF0000"/>
      <name val="Times New Roman"/>
      <family val="1"/>
    </font>
    <font>
      <sz val="14"/>
      <color theme="0"/>
      <name val="Times New Roman"/>
      <family val="1"/>
    </font>
    <font>
      <sz val="13.5"/>
      <color rgb="FF000000"/>
      <name val="Times New Roman"/>
      <family val="1"/>
    </font>
    <font>
      <b/>
      <sz val="13.5"/>
      <color rgb="FFFF0000"/>
      <name val="Times New Roman"/>
      <family val="1"/>
    </font>
    <font>
      <sz val="14"/>
      <color theme="1" tint="0.499984740745262"/>
      <name val="Times New Roman"/>
      <family val="1"/>
    </font>
    <font>
      <sz val="12"/>
      <color theme="8"/>
      <name val="Times New Roman"/>
      <family val="1"/>
    </font>
    <font>
      <b/>
      <sz val="10"/>
      <color theme="1" tint="0.499984740745262"/>
      <name val="Times New Roman"/>
      <family val="1"/>
    </font>
    <font>
      <b/>
      <sz val="6"/>
      <color theme="1" tint="0.499984740745262"/>
      <name val="Times New Roman"/>
      <family val="1"/>
    </font>
    <font>
      <b/>
      <sz val="9"/>
      <color theme="1" tint="0.499984740745262"/>
      <name val="Times New Roman"/>
      <family val="1"/>
    </font>
    <font>
      <sz val="14"/>
      <color theme="8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8"/>
      <color rgb="FF000000"/>
      <name val="Times New Roman"/>
      <family val="1"/>
    </font>
    <font>
      <b/>
      <sz val="18"/>
      <color rgb="FF000000"/>
      <name val="標楷體"/>
      <family val="4"/>
      <charset val="136"/>
    </font>
    <font>
      <b/>
      <sz val="8"/>
      <color theme="8"/>
      <name val="Times New Roman"/>
      <family val="1"/>
    </font>
    <font>
      <b/>
      <sz val="6"/>
      <color theme="8"/>
      <name val="Times New Roman"/>
      <family val="1"/>
    </font>
    <font>
      <b/>
      <sz val="10"/>
      <name val="Times New Roman"/>
      <family val="1"/>
    </font>
    <font>
      <b/>
      <sz val="10"/>
      <name val="標楷體"/>
      <family val="4"/>
      <charset val="136"/>
    </font>
    <font>
      <sz val="12"/>
      <color theme="0"/>
      <name val="新細明體"/>
      <family val="1"/>
      <charset val="136"/>
    </font>
    <font>
      <b/>
      <sz val="18"/>
      <color rgb="FF000000"/>
      <name val="微軟正黑體"/>
      <family val="2"/>
      <charset val="136"/>
    </font>
    <font>
      <sz val="12"/>
      <color theme="0"/>
      <name val="新細明體"/>
      <family val="2"/>
      <charset val="136"/>
      <scheme val="minor"/>
    </font>
    <font>
      <sz val="12"/>
      <color theme="0"/>
      <name val="ㄍㄩㄛ"/>
      <family val="3"/>
      <charset val="136"/>
    </font>
    <font>
      <b/>
      <sz val="14"/>
      <color theme="8"/>
      <name val="細明體"/>
      <family val="3"/>
      <charset val="136"/>
    </font>
    <font>
      <b/>
      <sz val="14"/>
      <color theme="8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0"/>
      <color rgb="FF3333FF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rgb="FF3333FF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4"/>
      <color rgb="FFC00000"/>
      <name val="標楷體"/>
      <family val="4"/>
      <charset val="136"/>
    </font>
    <font>
      <b/>
      <sz val="10"/>
      <color rgb="FF3333FF"/>
      <name val="Times New Roman"/>
      <family val="1"/>
    </font>
    <font>
      <b/>
      <sz val="14"/>
      <color rgb="FFC00000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2"/>
      <color theme="8"/>
      <name val="Times New Roman"/>
      <family val="4"/>
    </font>
    <font>
      <b/>
      <sz val="14"/>
      <color theme="1"/>
      <name val="Times New Roman"/>
      <family val="4"/>
      <charset val="136"/>
    </font>
    <font>
      <sz val="14"/>
      <color rgb="FF000000"/>
      <name val="Times New Roman"/>
      <family val="4"/>
      <charset val="136"/>
    </font>
    <font>
      <b/>
      <sz val="14"/>
      <color rgb="FF000000"/>
      <name val="Times New Roman"/>
      <family val="4"/>
      <charset val="136"/>
    </font>
  </fonts>
  <fills count="4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FFA3D1"/>
        <bgColor rgb="FFFFA3D1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CCFFCC"/>
      </patternFill>
    </fill>
    <fill>
      <patternFill patternType="solid">
        <fgColor rgb="FF66FFFF"/>
        <bgColor indexed="64"/>
      </patternFill>
    </fill>
  </fills>
  <borders count="1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C00000"/>
      </left>
      <right style="medium">
        <color rgb="FFC00000"/>
      </right>
      <top style="medium">
        <color rgb="FFFF0000"/>
      </top>
      <bottom style="medium">
        <color rgb="FFC00000"/>
      </bottom>
      <diagonal/>
    </border>
    <border>
      <left style="medium">
        <color rgb="FFC00000"/>
      </left>
      <right style="medium">
        <color rgb="FFFF0000"/>
      </right>
      <top style="medium">
        <color rgb="FFFF0000"/>
      </top>
      <bottom style="medium">
        <color rgb="FFC00000"/>
      </bottom>
      <diagonal/>
    </border>
    <border>
      <left style="medium">
        <color rgb="FFFF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C00000"/>
      </right>
      <top style="medium">
        <color rgb="FFC00000"/>
      </top>
      <bottom style="medium">
        <color rgb="FFFF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FF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FF0000"/>
      </bottom>
      <diagonal/>
    </border>
    <border>
      <left/>
      <right/>
      <top style="medium">
        <color rgb="FFC0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C00000"/>
      </top>
      <bottom style="medium">
        <color rgb="FFFF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FF0000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theme="1"/>
      </right>
      <top/>
      <bottom style="thin">
        <color theme="1"/>
      </bottom>
      <diagonal/>
    </border>
    <border>
      <left/>
      <right style="thin">
        <color rgb="FF3333FF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rgb="FF3333FF"/>
      </top>
      <bottom style="thin">
        <color indexed="64"/>
      </bottom>
      <diagonal/>
    </border>
    <border>
      <left style="medium">
        <color rgb="FF3333FF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medium">
        <color rgb="FF3333FF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theme="1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06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" fillId="15" borderId="0" applyNumberFormat="0" applyFont="0" applyBorder="0" applyAlignment="0" applyProtection="0">
      <alignment vertical="center"/>
    </xf>
    <xf numFmtId="0" fontId="2" fillId="18" borderId="0" applyNumberFormat="0" applyFon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19" borderId="0" applyNumberFormat="0" applyFon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20" borderId="0" applyNumberFormat="0" applyFon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16" borderId="0" applyNumberFormat="0" applyFont="0" applyBorder="0" applyAlignment="0" applyProtection="0">
      <alignment vertical="center"/>
    </xf>
    <xf numFmtId="0" fontId="2" fillId="16" borderId="0" applyNumberFormat="0" applyFon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" fillId="17" borderId="0" applyNumberFormat="0" applyFont="0" applyBorder="0" applyAlignment="0" applyProtection="0">
      <alignment vertical="center"/>
    </xf>
    <xf numFmtId="0" fontId="2" fillId="18" borderId="0" applyNumberFormat="0" applyFon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" fillId="14" borderId="0" applyNumberFormat="0" applyFont="0" applyBorder="0" applyAlignment="0" applyProtection="0">
      <alignment vertical="center"/>
    </xf>
    <xf numFmtId="0" fontId="2" fillId="21" borderId="0" applyNumberFormat="0" applyFon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4" fillId="0" borderId="0" applyNumberFormat="0" applyBorder="0" applyProtection="0"/>
    <xf numFmtId="0" fontId="8" fillId="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6" fillId="0" borderId="0" applyNumberForma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1" fontId="2" fillId="0" borderId="0" applyFont="0" applyFill="0" applyBorder="0" applyAlignment="0" applyProtection="0">
      <alignment vertical="center"/>
    </xf>
    <xf numFmtId="182" fontId="2" fillId="0" borderId="0" applyFont="0" applyFill="0" applyBorder="0" applyAlignment="0" applyProtection="0">
      <alignment vertical="center"/>
    </xf>
    <xf numFmtId="0" fontId="24" fillId="0" borderId="0" applyNumberFormat="0" applyBorder="0" applyProtection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 applyNumberFormat="0" applyBorder="0" applyProtection="0"/>
    <xf numFmtId="0" fontId="10" fillId="0" borderId="0" applyNumberFormat="0" applyBorder="0" applyProtection="0"/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Border="0" applyProtection="0"/>
    <xf numFmtId="0" fontId="2" fillId="7" borderId="0" applyNumberFormat="0" applyFont="0" applyBorder="0" applyProtection="0"/>
    <xf numFmtId="187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188" fontId="30" fillId="7" borderId="0" applyBorder="0" applyAlignment="0" applyProtection="0">
      <alignment vertical="center"/>
    </xf>
    <xf numFmtId="10" fontId="30" fillId="3" borderId="0" applyBorder="0" applyAlignment="0" applyProtection="0">
      <alignment vertical="center"/>
    </xf>
    <xf numFmtId="0" fontId="31" fillId="0" borderId="10" applyNumberFormat="0" applyProtection="0">
      <alignment horizontal="center"/>
    </xf>
    <xf numFmtId="189" fontId="32" fillId="0" borderId="0" applyBorder="0" applyProtection="0"/>
    <xf numFmtId="0" fontId="33" fillId="0" borderId="0" applyNumberFormat="0" applyBorder="0" applyProtection="0"/>
    <xf numFmtId="0" fontId="34" fillId="0" borderId="0" applyNumberFormat="0" applyBorder="0" applyProtection="0"/>
    <xf numFmtId="10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</cellStyleXfs>
  <cellXfs count="822">
    <xf numFmtId="0" fontId="0" fillId="0" borderId="0" xfId="0">
      <alignment vertical="center"/>
    </xf>
    <xf numFmtId="183" fontId="36" fillId="0" borderId="0" xfId="44" applyNumberFormat="1" applyFont="1" applyAlignment="1" applyProtection="1">
      <alignment horizontal="center" vertical="center"/>
      <protection locked="0"/>
    </xf>
    <xf numFmtId="184" fontId="36" fillId="0" borderId="0" xfId="44" applyNumberFormat="1" applyFont="1" applyAlignment="1" applyProtection="1">
      <alignment horizontal="center" vertical="center"/>
      <protection locked="0"/>
    </xf>
    <xf numFmtId="9" fontId="36" fillId="0" borderId="0" xfId="1" applyFont="1" applyAlignment="1" applyProtection="1">
      <alignment horizontal="center" vertical="center"/>
      <protection locked="0"/>
    </xf>
    <xf numFmtId="0" fontId="35" fillId="29" borderId="43" xfId="0" applyFont="1" applyFill="1" applyBorder="1" applyAlignment="1">
      <alignment horizontal="center" vertical="center"/>
    </xf>
    <xf numFmtId="0" fontId="35" fillId="27" borderId="43" xfId="0" applyFont="1" applyFill="1" applyBorder="1" applyAlignment="1">
      <alignment horizontal="center" vertical="center"/>
    </xf>
    <xf numFmtId="183" fontId="70" fillId="0" borderId="40" xfId="44" applyNumberFormat="1" applyFont="1" applyBorder="1" applyAlignment="1" applyProtection="1">
      <alignment horizontal="left" vertical="center"/>
    </xf>
    <xf numFmtId="183" fontId="70" fillId="0" borderId="0" xfId="44" applyNumberFormat="1" applyFont="1" applyBorder="1" applyAlignment="1" applyProtection="1">
      <alignment vertical="center"/>
    </xf>
    <xf numFmtId="183" fontId="70" fillId="0" borderId="40" xfId="44" applyNumberFormat="1" applyFont="1" applyBorder="1" applyAlignment="1" applyProtection="1">
      <alignment vertical="center"/>
    </xf>
    <xf numFmtId="183" fontId="70" fillId="0" borderId="0" xfId="44" applyNumberFormat="1" applyFont="1" applyBorder="1" applyAlignment="1" applyProtection="1">
      <alignment horizontal="left" vertical="center"/>
    </xf>
    <xf numFmtId="183" fontId="70" fillId="0" borderId="0" xfId="44" applyNumberFormat="1" applyFont="1" applyBorder="1" applyAlignment="1" applyProtection="1">
      <alignment horizontal="center" vertical="center"/>
    </xf>
    <xf numFmtId="183" fontId="70" fillId="0" borderId="41" xfId="44" applyNumberFormat="1" applyFont="1" applyBorder="1" applyAlignment="1" applyProtection="1">
      <alignment horizontal="left" vertical="center"/>
    </xf>
    <xf numFmtId="183" fontId="70" fillId="0" borderId="16" xfId="44" applyNumberFormat="1" applyFont="1" applyBorder="1" applyAlignment="1" applyProtection="1">
      <alignment horizontal="left" vertical="center"/>
    </xf>
    <xf numFmtId="183" fontId="70" fillId="0" borderId="41" xfId="44" applyNumberFormat="1" applyFont="1" applyBorder="1" applyAlignment="1" applyProtection="1">
      <alignment horizontal="center" vertical="center"/>
    </xf>
    <xf numFmtId="183" fontId="70" fillId="0" borderId="16" xfId="44" applyNumberFormat="1" applyFont="1" applyBorder="1" applyAlignment="1" applyProtection="1">
      <alignment horizontal="center" vertical="center"/>
    </xf>
    <xf numFmtId="183" fontId="70" fillId="26" borderId="40" xfId="44" applyNumberFormat="1" applyFont="1" applyFill="1" applyBorder="1" applyAlignment="1" applyProtection="1">
      <alignment horizontal="left" vertical="center"/>
    </xf>
    <xf numFmtId="183" fontId="70" fillId="26" borderId="0" xfId="44" applyNumberFormat="1" applyFont="1" applyFill="1" applyBorder="1" applyAlignment="1" applyProtection="1">
      <alignment horizontal="left" vertical="center"/>
    </xf>
    <xf numFmtId="183" fontId="70" fillId="26" borderId="0" xfId="44" applyNumberFormat="1" applyFont="1" applyFill="1" applyBorder="1" applyAlignment="1" applyProtection="1">
      <alignment horizontal="center" vertical="center"/>
    </xf>
    <xf numFmtId="183" fontId="70" fillId="26" borderId="41" xfId="44" applyNumberFormat="1" applyFont="1" applyFill="1" applyBorder="1" applyAlignment="1" applyProtection="1">
      <alignment horizontal="left" vertical="center"/>
    </xf>
    <xf numFmtId="183" fontId="70" fillId="26" borderId="16" xfId="44" applyNumberFormat="1" applyFont="1" applyFill="1" applyBorder="1" applyAlignment="1" applyProtection="1">
      <alignment horizontal="left" vertical="center"/>
    </xf>
    <xf numFmtId="183" fontId="70" fillId="26" borderId="41" xfId="44" applyNumberFormat="1" applyFont="1" applyFill="1" applyBorder="1" applyAlignment="1" applyProtection="1">
      <alignment horizontal="center" vertical="center"/>
    </xf>
    <xf numFmtId="183" fontId="70" fillId="26" borderId="16" xfId="44" applyNumberFormat="1" applyFont="1" applyFill="1" applyBorder="1" applyAlignment="1" applyProtection="1">
      <alignment horizontal="center" vertical="center"/>
    </xf>
    <xf numFmtId="183" fontId="70" fillId="0" borderId="40" xfId="44" applyNumberFormat="1" applyFont="1" applyBorder="1" applyAlignment="1" applyProtection="1">
      <alignment horizontal="center" vertical="center"/>
    </xf>
    <xf numFmtId="183" fontId="70" fillId="26" borderId="40" xfId="44" applyNumberFormat="1" applyFont="1" applyFill="1" applyBorder="1" applyAlignment="1" applyProtection="1">
      <alignment horizontal="center" vertical="center"/>
    </xf>
    <xf numFmtId="0" fontId="70" fillId="0" borderId="0" xfId="44" applyFont="1" applyBorder="1" applyProtection="1"/>
    <xf numFmtId="0" fontId="70" fillId="0" borderId="40" xfId="44" applyFont="1" applyBorder="1" applyProtection="1"/>
    <xf numFmtId="183" fontId="70" fillId="0" borderId="40" xfId="44" applyNumberFormat="1" applyFont="1" applyBorder="1" applyAlignment="1" applyProtection="1">
      <alignment horizontal="left" vertical="center" wrapText="1"/>
    </xf>
    <xf numFmtId="183" fontId="70" fillId="0" borderId="40" xfId="44" applyNumberFormat="1" applyFont="1" applyBorder="1" applyAlignment="1" applyProtection="1">
      <alignment horizontal="left" vertical="top"/>
    </xf>
    <xf numFmtId="183" fontId="40" fillId="26" borderId="40" xfId="44" applyNumberFormat="1" applyFont="1" applyFill="1" applyBorder="1" applyAlignment="1" applyProtection="1">
      <alignment horizontal="center" vertical="center"/>
    </xf>
    <xf numFmtId="183" fontId="40" fillId="26" borderId="0" xfId="44" applyNumberFormat="1" applyFont="1" applyFill="1" applyBorder="1" applyAlignment="1" applyProtection="1">
      <alignment horizontal="center" vertical="center"/>
    </xf>
    <xf numFmtId="0" fontId="35" fillId="28" borderId="43" xfId="0" applyFont="1" applyFill="1" applyBorder="1" applyAlignment="1">
      <alignment horizontal="center" vertical="center"/>
    </xf>
    <xf numFmtId="183" fontId="35" fillId="28" borderId="43" xfId="44" applyNumberFormat="1" applyFont="1" applyFill="1" applyBorder="1" applyAlignment="1" applyProtection="1">
      <alignment horizontal="center" vertical="center"/>
      <protection locked="0"/>
    </xf>
    <xf numFmtId="0" fontId="35" fillId="28" borderId="43" xfId="0" applyFont="1" applyFill="1" applyBorder="1" applyAlignment="1">
      <alignment horizontal="center" vertical="center" wrapText="1"/>
    </xf>
    <xf numFmtId="9" fontId="35" fillId="28" borderId="43" xfId="0" applyNumberFormat="1" applyFont="1" applyFill="1" applyBorder="1" applyAlignment="1">
      <alignment horizontal="center" vertical="center"/>
    </xf>
    <xf numFmtId="0" fontId="35" fillId="27" borderId="43" xfId="0" applyFont="1" applyFill="1" applyBorder="1" applyAlignment="1">
      <alignment horizontal="center" vertical="center" wrapText="1"/>
    </xf>
    <xf numFmtId="9" fontId="35" fillId="27" borderId="43" xfId="0" applyNumberFormat="1" applyFont="1" applyFill="1" applyBorder="1" applyAlignment="1">
      <alignment horizontal="center" vertical="center"/>
    </xf>
    <xf numFmtId="0" fontId="35" fillId="29" borderId="43" xfId="0" applyFont="1" applyFill="1" applyBorder="1" applyAlignment="1">
      <alignment horizontal="center" vertical="center" wrapText="1"/>
    </xf>
    <xf numFmtId="9" fontId="35" fillId="29" borderId="43" xfId="0" applyNumberFormat="1" applyFont="1" applyFill="1" applyBorder="1" applyAlignment="1">
      <alignment horizontal="center" vertical="center"/>
    </xf>
    <xf numFmtId="0" fontId="35" fillId="30" borderId="43" xfId="0" applyFont="1" applyFill="1" applyBorder="1" applyAlignment="1">
      <alignment horizontal="center" vertical="center"/>
    </xf>
    <xf numFmtId="0" fontId="35" fillId="30" borderId="43" xfId="0" applyFont="1" applyFill="1" applyBorder="1" applyAlignment="1">
      <alignment horizontal="center" vertical="center" wrapText="1"/>
    </xf>
    <xf numFmtId="9" fontId="35" fillId="30" borderId="43" xfId="0" applyNumberFormat="1" applyFont="1" applyFill="1" applyBorder="1" applyAlignment="1">
      <alignment horizontal="center" vertical="center"/>
    </xf>
    <xf numFmtId="0" fontId="35" fillId="31" borderId="43" xfId="0" applyFont="1" applyFill="1" applyBorder="1" applyAlignment="1">
      <alignment horizontal="center" vertical="center"/>
    </xf>
    <xf numFmtId="0" fontId="35" fillId="31" borderId="43" xfId="0" applyFont="1" applyFill="1" applyBorder="1" applyAlignment="1">
      <alignment horizontal="center" vertical="center" wrapText="1"/>
    </xf>
    <xf numFmtId="9" fontId="35" fillId="31" borderId="43" xfId="0" applyNumberFormat="1" applyFont="1" applyFill="1" applyBorder="1" applyAlignment="1">
      <alignment horizontal="center" vertical="center"/>
    </xf>
    <xf numFmtId="0" fontId="35" fillId="32" borderId="43" xfId="0" applyFont="1" applyFill="1" applyBorder="1" applyAlignment="1">
      <alignment horizontal="center" vertical="center"/>
    </xf>
    <xf numFmtId="0" fontId="35" fillId="32" borderId="43" xfId="0" applyFont="1" applyFill="1" applyBorder="1" applyAlignment="1">
      <alignment horizontal="center" vertical="center" wrapText="1"/>
    </xf>
    <xf numFmtId="9" fontId="35" fillId="32" borderId="43" xfId="0" applyNumberFormat="1" applyFont="1" applyFill="1" applyBorder="1" applyAlignment="1">
      <alignment horizontal="center" vertical="center"/>
    </xf>
    <xf numFmtId="183" fontId="40" fillId="24" borderId="18" xfId="44" applyNumberFormat="1" applyFont="1" applyFill="1" applyBorder="1" applyAlignment="1" applyProtection="1">
      <alignment horizontal="center" vertical="center"/>
    </xf>
    <xf numFmtId="183" fontId="0" fillId="24" borderId="19" xfId="44" applyNumberFormat="1" applyFont="1" applyFill="1" applyBorder="1" applyAlignment="1" applyProtection="1">
      <alignment horizontal="left" vertical="center"/>
    </xf>
    <xf numFmtId="49" fontId="36" fillId="24" borderId="20" xfId="44" applyNumberFormat="1" applyFont="1" applyFill="1" applyBorder="1" applyAlignment="1" applyProtection="1">
      <alignment horizontal="right" vertical="center"/>
    </xf>
    <xf numFmtId="183" fontId="0" fillId="24" borderId="20" xfId="44" applyNumberFormat="1" applyFont="1" applyFill="1" applyBorder="1" applyAlignment="1" applyProtection="1">
      <alignment horizontal="left" vertical="center"/>
    </xf>
    <xf numFmtId="183" fontId="36" fillId="24" borderId="20" xfId="44" applyNumberFormat="1" applyFont="1" applyFill="1" applyBorder="1" applyAlignment="1" applyProtection="1">
      <alignment horizontal="center" vertical="center"/>
    </xf>
    <xf numFmtId="183" fontId="36" fillId="24" borderId="18" xfId="44" applyNumberFormat="1" applyFont="1" applyFill="1" applyBorder="1" applyAlignment="1" applyProtection="1">
      <alignment horizontal="center" vertical="center"/>
    </xf>
    <xf numFmtId="183" fontId="40" fillId="24" borderId="22" xfId="44" applyNumberFormat="1" applyFont="1" applyFill="1" applyBorder="1" applyAlignment="1" applyProtection="1">
      <alignment horizontal="center" vertical="center"/>
    </xf>
    <xf numFmtId="183" fontId="36" fillId="24" borderId="15" xfId="44" applyNumberFormat="1" applyFont="1" applyFill="1" applyBorder="1" applyAlignment="1" applyProtection="1">
      <alignment horizontal="left" vertical="center"/>
    </xf>
    <xf numFmtId="183" fontId="36" fillId="24" borderId="12" xfId="44" applyNumberFormat="1" applyFont="1" applyFill="1" applyBorder="1" applyAlignment="1" applyProtection="1">
      <alignment horizontal="left" vertical="center"/>
    </xf>
    <xf numFmtId="183" fontId="36" fillId="24" borderId="12" xfId="44" applyNumberFormat="1" applyFont="1" applyFill="1" applyBorder="1" applyAlignment="1" applyProtection="1">
      <alignment horizontal="right" vertical="center"/>
    </xf>
    <xf numFmtId="183" fontId="40" fillId="24" borderId="24" xfId="44" applyNumberFormat="1" applyFont="1" applyFill="1" applyBorder="1" applyAlignment="1" applyProtection="1">
      <alignment horizontal="center" vertical="center"/>
    </xf>
    <xf numFmtId="183" fontId="36" fillId="24" borderId="15" xfId="44" applyNumberFormat="1" applyFont="1" applyFill="1" applyBorder="1" applyAlignment="1" applyProtection="1">
      <alignment horizontal="center" vertical="center"/>
    </xf>
    <xf numFmtId="183" fontId="40" fillId="24" borderId="27" xfId="44" applyNumberFormat="1" applyFont="1" applyFill="1" applyBorder="1" applyAlignment="1" applyProtection="1">
      <alignment horizontal="center" vertical="center"/>
    </xf>
    <xf numFmtId="183" fontId="36" fillId="24" borderId="28" xfId="44" applyNumberFormat="1" applyFont="1" applyFill="1" applyBorder="1" applyAlignment="1" applyProtection="1">
      <alignment horizontal="center" vertical="center"/>
    </xf>
    <xf numFmtId="183" fontId="50" fillId="5" borderId="17" xfId="44" applyNumberFormat="1" applyFont="1" applyFill="1" applyBorder="1" applyAlignment="1" applyProtection="1">
      <alignment horizontal="center" vertical="center"/>
    </xf>
    <xf numFmtId="183" fontId="57" fillId="24" borderId="17" xfId="44" applyNumberFormat="1" applyFont="1" applyFill="1" applyBorder="1" applyAlignment="1" applyProtection="1">
      <alignment horizontal="left" vertical="center"/>
    </xf>
    <xf numFmtId="183" fontId="36" fillId="24" borderId="17" xfId="44" applyNumberFormat="1" applyFont="1" applyFill="1" applyBorder="1" applyAlignment="1" applyProtection="1">
      <alignment horizontal="left" vertical="center"/>
    </xf>
    <xf numFmtId="183" fontId="36" fillId="24" borderId="17" xfId="44" applyNumberFormat="1" applyFont="1" applyFill="1" applyBorder="1" applyAlignment="1" applyProtection="1">
      <alignment horizontal="center" vertical="center"/>
    </xf>
    <xf numFmtId="183" fontId="36" fillId="4" borderId="17" xfId="44" applyNumberFormat="1" applyFont="1" applyFill="1" applyBorder="1" applyAlignment="1" applyProtection="1">
      <alignment horizontal="center" vertical="center"/>
    </xf>
    <xf numFmtId="183" fontId="6" fillId="24" borderId="17" xfId="44" applyNumberFormat="1" applyFont="1" applyFill="1" applyBorder="1" applyAlignment="1" applyProtection="1">
      <alignment horizontal="left" vertical="center"/>
    </xf>
    <xf numFmtId="183" fontId="36" fillId="24" borderId="17" xfId="44" applyNumberFormat="1" applyFont="1" applyFill="1" applyBorder="1" applyAlignment="1" applyProtection="1">
      <alignment horizontal="right" vertical="center"/>
    </xf>
    <xf numFmtId="183" fontId="36" fillId="24" borderId="27" xfId="44" applyNumberFormat="1" applyFont="1" applyFill="1" applyBorder="1" applyAlignment="1" applyProtection="1">
      <alignment horizontal="right" vertical="center"/>
    </xf>
    <xf numFmtId="0" fontId="35" fillId="33" borderId="43" xfId="0" applyFont="1" applyFill="1" applyBorder="1" applyAlignment="1">
      <alignment horizontal="center" vertical="center"/>
    </xf>
    <xf numFmtId="0" fontId="35" fillId="33" borderId="43" xfId="0" applyFont="1" applyFill="1" applyBorder="1" applyAlignment="1">
      <alignment horizontal="center" vertical="center" wrapText="1"/>
    </xf>
    <xf numFmtId="9" fontId="35" fillId="33" borderId="43" xfId="0" applyNumberFormat="1" applyFont="1" applyFill="1" applyBorder="1" applyAlignment="1">
      <alignment horizontal="center" vertical="center"/>
    </xf>
    <xf numFmtId="183" fontId="40" fillId="0" borderId="0" xfId="44" applyNumberFormat="1" applyFont="1" applyBorder="1" applyAlignment="1" applyProtection="1">
      <alignment horizontal="center" vertical="center"/>
    </xf>
    <xf numFmtId="0" fontId="46" fillId="29" borderId="43" xfId="0" applyFont="1" applyFill="1" applyBorder="1" applyAlignment="1">
      <alignment vertical="center" wrapText="1"/>
    </xf>
    <xf numFmtId="0" fontId="46" fillId="28" borderId="43" xfId="0" applyFont="1" applyFill="1" applyBorder="1">
      <alignment vertical="center"/>
    </xf>
    <xf numFmtId="0" fontId="46" fillId="31" borderId="43" xfId="0" applyFont="1" applyFill="1" applyBorder="1">
      <alignment vertical="center"/>
    </xf>
    <xf numFmtId="0" fontId="46" fillId="30" borderId="43" xfId="0" applyFont="1" applyFill="1" applyBorder="1" applyAlignment="1">
      <alignment horizontal="left" vertical="center" wrapText="1"/>
    </xf>
    <xf numFmtId="0" fontId="46" fillId="32" borderId="43" xfId="0" applyFont="1" applyFill="1" applyBorder="1" applyAlignment="1">
      <alignment horizontal="left" vertical="center" wrapText="1"/>
    </xf>
    <xf numFmtId="0" fontId="0" fillId="0" borderId="0" xfId="0" applyProtection="1">
      <alignment vertical="center"/>
      <protection locked="0"/>
    </xf>
    <xf numFmtId="0" fontId="91" fillId="35" borderId="44" xfId="0" applyFont="1" applyFill="1" applyBorder="1" applyAlignment="1" applyProtection="1">
      <alignment horizontal="center" vertical="center"/>
    </xf>
    <xf numFmtId="0" fontId="91" fillId="35" borderId="44" xfId="0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75" fillId="0" borderId="44" xfId="105" applyFont="1" applyFill="1" applyBorder="1" applyAlignment="1" applyProtection="1">
      <alignment vertical="center"/>
    </xf>
    <xf numFmtId="0" fontId="75" fillId="34" borderId="44" xfId="105" applyFont="1" applyFill="1" applyBorder="1" applyAlignment="1" applyProtection="1">
      <alignment vertical="center"/>
    </xf>
    <xf numFmtId="0" fontId="86" fillId="0" borderId="47" xfId="105" applyFont="1" applyFill="1" applyBorder="1" applyAlignment="1" applyProtection="1">
      <alignment horizontal="left" vertical="center" shrinkToFit="1"/>
    </xf>
    <xf numFmtId="0" fontId="86" fillId="0" borderId="32" xfId="105" applyFont="1" applyFill="1" applyBorder="1" applyAlignment="1" applyProtection="1">
      <alignment horizontal="left" vertical="center" shrinkToFit="1"/>
    </xf>
    <xf numFmtId="0" fontId="70" fillId="0" borderId="40" xfId="0" applyFont="1" applyBorder="1" applyProtection="1">
      <alignment vertical="center"/>
    </xf>
    <xf numFmtId="183" fontId="40" fillId="0" borderId="0" xfId="44" applyNumberFormat="1" applyFont="1" applyBorder="1" applyAlignment="1" applyProtection="1">
      <alignment vertical="center"/>
    </xf>
    <xf numFmtId="183" fontId="36" fillId="0" borderId="0" xfId="44" applyNumberFormat="1" applyFont="1" applyBorder="1" applyAlignment="1" applyProtection="1">
      <alignment horizontal="center" vertical="center"/>
    </xf>
    <xf numFmtId="183" fontId="44" fillId="0" borderId="17" xfId="44" applyNumberFormat="1" applyFont="1" applyBorder="1" applyAlignment="1" applyProtection="1">
      <alignment vertical="center"/>
    </xf>
    <xf numFmtId="183" fontId="36" fillId="0" borderId="30" xfId="44" applyNumberFormat="1" applyFont="1" applyBorder="1" applyAlignment="1" applyProtection="1">
      <alignment horizontal="center" vertical="center"/>
    </xf>
    <xf numFmtId="183" fontId="35" fillId="0" borderId="31" xfId="44" applyNumberFormat="1" applyFont="1" applyBorder="1" applyAlignment="1" applyProtection="1">
      <alignment horizontal="center" vertical="center"/>
    </xf>
    <xf numFmtId="183" fontId="40" fillId="0" borderId="31" xfId="44" applyNumberFormat="1" applyFont="1" applyBorder="1" applyAlignment="1" applyProtection="1">
      <alignment horizontal="center" vertical="center"/>
    </xf>
    <xf numFmtId="183" fontId="40" fillId="0" borderId="31" xfId="44" applyNumberFormat="1" applyFont="1" applyBorder="1" applyAlignment="1" applyProtection="1">
      <alignment vertical="center"/>
    </xf>
    <xf numFmtId="183" fontId="36" fillId="0" borderId="31" xfId="44" applyNumberFormat="1" applyFont="1" applyBorder="1" applyAlignment="1" applyProtection="1">
      <alignment horizontal="center" vertical="center"/>
    </xf>
    <xf numFmtId="183" fontId="37" fillId="0" borderId="31" xfId="44" applyNumberFormat="1" applyFont="1" applyBorder="1" applyAlignment="1" applyProtection="1">
      <alignment vertical="center"/>
    </xf>
    <xf numFmtId="183" fontId="38" fillId="0" borderId="31" xfId="44" applyNumberFormat="1" applyFont="1" applyBorder="1" applyAlignment="1" applyProtection="1">
      <alignment vertical="center"/>
    </xf>
    <xf numFmtId="183" fontId="38" fillId="0" borderId="32" xfId="44" applyNumberFormat="1" applyFont="1" applyBorder="1" applyAlignment="1" applyProtection="1">
      <alignment vertical="center"/>
    </xf>
    <xf numFmtId="183" fontId="36" fillId="0" borderId="33" xfId="44" applyNumberFormat="1" applyFont="1" applyBorder="1" applyAlignment="1" applyProtection="1">
      <alignment horizontal="center" vertical="center"/>
    </xf>
    <xf numFmtId="183" fontId="35" fillId="0" borderId="0" xfId="44" applyNumberFormat="1" applyFont="1" applyBorder="1" applyAlignment="1" applyProtection="1">
      <alignment vertical="center"/>
    </xf>
    <xf numFmtId="183" fontId="37" fillId="0" borderId="0" xfId="44" applyNumberFormat="1" applyFont="1" applyBorder="1" applyAlignment="1" applyProtection="1">
      <alignment vertical="center"/>
    </xf>
    <xf numFmtId="183" fontId="35" fillId="0" borderId="34" xfId="44" applyNumberFormat="1" applyFont="1" applyBorder="1" applyAlignment="1" applyProtection="1">
      <alignment vertical="center"/>
    </xf>
    <xf numFmtId="183" fontId="37" fillId="0" borderId="0" xfId="44" applyNumberFormat="1" applyFont="1" applyBorder="1" applyAlignment="1" applyProtection="1">
      <alignment horizontal="center" vertical="center"/>
    </xf>
    <xf numFmtId="183" fontId="39" fillId="0" borderId="0" xfId="44" applyNumberFormat="1" applyFont="1" applyBorder="1" applyAlignment="1" applyProtection="1">
      <alignment vertical="center"/>
    </xf>
    <xf numFmtId="183" fontId="58" fillId="0" borderId="34" xfId="44" applyNumberFormat="1" applyFont="1" applyBorder="1" applyAlignment="1" applyProtection="1">
      <alignment horizontal="center" vertical="center"/>
    </xf>
    <xf numFmtId="183" fontId="36" fillId="0" borderId="34" xfId="44" applyNumberFormat="1" applyFont="1" applyBorder="1" applyAlignment="1" applyProtection="1">
      <alignment horizontal="center" vertical="center"/>
    </xf>
    <xf numFmtId="183" fontId="36" fillId="0" borderId="0" xfId="44" applyNumberFormat="1" applyFont="1" applyBorder="1" applyAlignment="1" applyProtection="1">
      <alignment vertical="center"/>
    </xf>
    <xf numFmtId="183" fontId="31" fillId="0" borderId="0" xfId="44" applyNumberFormat="1" applyFont="1" applyBorder="1" applyAlignment="1" applyProtection="1">
      <alignment vertical="center"/>
    </xf>
    <xf numFmtId="183" fontId="24" fillId="0" borderId="0" xfId="44" applyNumberFormat="1" applyFont="1" applyBorder="1" applyAlignment="1" applyProtection="1">
      <alignment horizontal="right" vertical="center"/>
    </xf>
    <xf numFmtId="183" fontId="40" fillId="5" borderId="0" xfId="44" applyNumberFormat="1" applyFont="1" applyFill="1" applyBorder="1" applyAlignment="1" applyProtection="1">
      <alignment horizontal="center" vertical="center"/>
      <protection locked="0"/>
    </xf>
    <xf numFmtId="183" fontId="42" fillId="0" borderId="0" xfId="44" applyNumberFormat="1" applyFont="1" applyBorder="1" applyAlignment="1" applyProtection="1">
      <alignment vertical="center"/>
    </xf>
    <xf numFmtId="183" fontId="43" fillId="0" borderId="0" xfId="44" applyNumberFormat="1" applyFont="1" applyBorder="1" applyAlignment="1" applyProtection="1">
      <alignment horizontal="center" vertical="top"/>
    </xf>
    <xf numFmtId="183" fontId="44" fillId="0" borderId="0" xfId="44" applyNumberFormat="1" applyFont="1" applyBorder="1" applyAlignment="1" applyProtection="1">
      <alignment vertical="center"/>
    </xf>
    <xf numFmtId="183" fontId="45" fillId="0" borderId="0" xfId="44" applyNumberFormat="1" applyFont="1" applyBorder="1" applyAlignment="1" applyProtection="1">
      <alignment horizontal="center" vertical="center"/>
    </xf>
    <xf numFmtId="183" fontId="47" fillId="0" borderId="0" xfId="44" applyNumberFormat="1" applyFont="1" applyBorder="1" applyAlignment="1" applyProtection="1">
      <alignment horizontal="left" vertical="center"/>
    </xf>
    <xf numFmtId="183" fontId="71" fillId="0" borderId="0" xfId="44" applyNumberFormat="1" applyFont="1" applyBorder="1" applyAlignment="1" applyProtection="1">
      <alignment horizontal="left" vertical="center"/>
    </xf>
    <xf numFmtId="183" fontId="49" fillId="0" borderId="0" xfId="44" applyNumberFormat="1" applyFont="1" applyBorder="1" applyAlignment="1" applyProtection="1">
      <alignment horizontal="center" vertical="center"/>
    </xf>
    <xf numFmtId="183" fontId="36" fillId="0" borderId="0" xfId="44" applyNumberFormat="1" applyFont="1" applyBorder="1" applyAlignment="1" applyProtection="1">
      <alignment horizontal="right" vertical="top"/>
    </xf>
    <xf numFmtId="183" fontId="40" fillId="0" borderId="34" xfId="44" applyNumberFormat="1" applyFont="1" applyBorder="1" applyAlignment="1" applyProtection="1">
      <alignment horizontal="center" vertical="center"/>
    </xf>
    <xf numFmtId="183" fontId="19" fillId="0" borderId="0" xfId="44" applyNumberFormat="1" applyFont="1" applyBorder="1" applyAlignment="1" applyProtection="1">
      <alignment vertical="center"/>
    </xf>
    <xf numFmtId="183" fontId="50" fillId="0" borderId="0" xfId="44" applyNumberFormat="1" applyFont="1" applyBorder="1" applyAlignment="1" applyProtection="1">
      <alignment vertical="center"/>
    </xf>
    <xf numFmtId="183" fontId="44" fillId="0" borderId="0" xfId="44" applyNumberFormat="1" applyFont="1" applyBorder="1" applyAlignment="1" applyProtection="1">
      <alignment vertical="top"/>
    </xf>
    <xf numFmtId="183" fontId="51" fillId="0" borderId="0" xfId="45" applyNumberFormat="1" applyFont="1" applyBorder="1" applyAlignment="1" applyProtection="1">
      <alignment horizontal="right" vertical="center"/>
    </xf>
    <xf numFmtId="183" fontId="40" fillId="0" borderId="0" xfId="44" applyNumberFormat="1" applyFont="1" applyBorder="1" applyAlignment="1" applyProtection="1">
      <alignment vertical="top"/>
    </xf>
    <xf numFmtId="183" fontId="45" fillId="0" borderId="0" xfId="44" applyNumberFormat="1" applyFont="1" applyBorder="1" applyAlignment="1" applyProtection="1">
      <alignment vertical="center"/>
    </xf>
    <xf numFmtId="183" fontId="36" fillId="0" borderId="34" xfId="44" applyNumberFormat="1" applyFont="1" applyBorder="1" applyAlignment="1" applyProtection="1">
      <alignment vertical="center"/>
    </xf>
    <xf numFmtId="183" fontId="45" fillId="0" borderId="0" xfId="44" applyNumberFormat="1" applyFont="1" applyBorder="1" applyAlignment="1" applyProtection="1">
      <alignment horizontal="right" vertical="center"/>
    </xf>
    <xf numFmtId="183" fontId="50" fillId="0" borderId="0" xfId="44" applyNumberFormat="1" applyFont="1" applyBorder="1" applyAlignment="1" applyProtection="1">
      <alignment horizontal="left" vertical="center"/>
    </xf>
    <xf numFmtId="183" fontId="40" fillId="0" borderId="0" xfId="45" applyNumberFormat="1" applyFont="1" applyBorder="1" applyAlignment="1" applyProtection="1">
      <alignment horizontal="center" vertical="center"/>
    </xf>
    <xf numFmtId="183" fontId="40" fillId="5" borderId="0" xfId="44" applyNumberFormat="1" applyFont="1" applyFill="1" applyBorder="1" applyAlignment="1" applyProtection="1">
      <alignment vertical="center"/>
      <protection locked="0"/>
    </xf>
    <xf numFmtId="183" fontId="53" fillId="0" borderId="0" xfId="45" applyNumberFormat="1" applyFont="1" applyBorder="1" applyAlignment="1" applyProtection="1">
      <alignment horizontal="right" vertical="center"/>
    </xf>
    <xf numFmtId="183" fontId="44" fillId="0" borderId="0" xfId="45" applyNumberFormat="1" applyFont="1" applyBorder="1" applyAlignment="1" applyProtection="1">
      <alignment horizontal="left" vertical="center"/>
    </xf>
    <xf numFmtId="183" fontId="72" fillId="0" borderId="0" xfId="44" applyNumberFormat="1" applyFont="1" applyBorder="1" applyAlignment="1" applyProtection="1">
      <alignment vertical="center"/>
    </xf>
    <xf numFmtId="183" fontId="54" fillId="0" borderId="0" xfId="44" applyNumberFormat="1" applyFont="1" applyBorder="1" applyAlignment="1" applyProtection="1">
      <alignment vertical="center"/>
    </xf>
    <xf numFmtId="183" fontId="10" fillId="0" borderId="0" xfId="44" applyNumberFormat="1" applyFont="1" applyBorder="1" applyAlignment="1" applyProtection="1">
      <alignment horizontal="center" vertical="center"/>
    </xf>
    <xf numFmtId="183" fontId="0" fillId="0" borderId="0" xfId="44" applyNumberFormat="1" applyFont="1" applyBorder="1" applyAlignment="1" applyProtection="1">
      <alignment vertical="center"/>
    </xf>
    <xf numFmtId="183" fontId="70" fillId="0" borderId="34" xfId="44" applyNumberFormat="1" applyFont="1" applyBorder="1" applyAlignment="1" applyProtection="1">
      <alignment horizontal="center" vertical="center"/>
    </xf>
    <xf numFmtId="183" fontId="45" fillId="0" borderId="0" xfId="44" applyNumberFormat="1" applyFont="1" applyBorder="1" applyAlignment="1" applyProtection="1">
      <alignment horizontal="left" vertical="center"/>
    </xf>
    <xf numFmtId="183" fontId="50" fillId="0" borderId="0" xfId="44" applyNumberFormat="1" applyFont="1" applyBorder="1" applyAlignment="1" applyProtection="1">
      <alignment horizontal="center" vertical="center"/>
    </xf>
    <xf numFmtId="183" fontId="19" fillId="0" borderId="0" xfId="44" applyNumberFormat="1" applyFont="1" applyBorder="1" applyAlignment="1" applyProtection="1">
      <alignment horizontal="right" vertical="center"/>
    </xf>
    <xf numFmtId="183" fontId="10" fillId="0" borderId="0" xfId="44" applyNumberFormat="1" applyFont="1" applyBorder="1" applyAlignment="1" applyProtection="1">
      <alignment vertical="center"/>
    </xf>
    <xf numFmtId="183" fontId="44" fillId="0" borderId="0" xfId="44" applyNumberFormat="1" applyFont="1" applyBorder="1" applyAlignment="1" applyProtection="1">
      <alignment horizontal="center" vertical="center"/>
    </xf>
    <xf numFmtId="183" fontId="70" fillId="0" borderId="52" xfId="44" applyNumberFormat="1" applyFont="1" applyBorder="1" applyAlignment="1" applyProtection="1">
      <alignment horizontal="left" vertical="center"/>
    </xf>
    <xf numFmtId="183" fontId="56" fillId="0" borderId="0" xfId="44" applyNumberFormat="1" applyFont="1" applyBorder="1" applyAlignment="1" applyProtection="1">
      <alignment vertical="center" wrapText="1"/>
    </xf>
    <xf numFmtId="183" fontId="19" fillId="0" borderId="0" xfId="44" applyNumberFormat="1" applyFont="1" applyBorder="1" applyAlignment="1" applyProtection="1">
      <alignment horizontal="left" vertical="center"/>
    </xf>
    <xf numFmtId="183" fontId="70" fillId="26" borderId="34" xfId="44" applyNumberFormat="1" applyFont="1" applyFill="1" applyBorder="1" applyAlignment="1" applyProtection="1">
      <alignment horizontal="center" vertical="center"/>
    </xf>
    <xf numFmtId="183" fontId="70" fillId="26" borderId="34" xfId="44" applyNumberFormat="1" applyFont="1" applyFill="1" applyBorder="1" applyAlignment="1" applyProtection="1">
      <alignment horizontal="left" vertical="center"/>
    </xf>
    <xf numFmtId="183" fontId="70" fillId="26" borderId="52" xfId="44" applyNumberFormat="1" applyFont="1" applyFill="1" applyBorder="1" applyAlignment="1" applyProtection="1">
      <alignment horizontal="center" vertical="center"/>
    </xf>
    <xf numFmtId="183" fontId="19" fillId="0" borderId="0" xfId="44" applyNumberFormat="1" applyFont="1" applyBorder="1" applyAlignment="1" applyProtection="1">
      <alignment horizontal="center" vertical="center"/>
    </xf>
    <xf numFmtId="183" fontId="50" fillId="0" borderId="0" xfId="44" applyNumberFormat="1" applyFont="1" applyBorder="1" applyAlignment="1" applyProtection="1">
      <alignment horizontal="right" vertical="center"/>
    </xf>
    <xf numFmtId="183" fontId="70" fillId="0" borderId="34" xfId="44" applyNumberFormat="1" applyFont="1" applyBorder="1" applyAlignment="1" applyProtection="1">
      <alignment horizontal="left" vertical="center"/>
    </xf>
    <xf numFmtId="183" fontId="59" fillId="0" borderId="0" xfId="44" applyNumberFormat="1" applyFont="1" applyBorder="1" applyAlignment="1" applyProtection="1">
      <alignment horizontal="center" vertical="center"/>
    </xf>
    <xf numFmtId="0" fontId="44" fillId="0" borderId="0" xfId="74" applyFont="1" applyBorder="1" applyAlignment="1" applyProtection="1">
      <alignment horizontal="center" vertical="center"/>
    </xf>
    <xf numFmtId="0" fontId="36" fillId="0" borderId="0" xfId="74" applyFont="1" applyBorder="1" applyAlignment="1" applyProtection="1">
      <alignment horizontal="center" vertical="center"/>
    </xf>
    <xf numFmtId="183" fontId="60" fillId="0" borderId="0" xfId="44" applyNumberFormat="1" applyFont="1" applyBorder="1" applyAlignment="1" applyProtection="1">
      <alignment horizontal="center" vertical="center" wrapText="1"/>
    </xf>
    <xf numFmtId="183" fontId="60" fillId="0" borderId="0" xfId="44" applyNumberFormat="1" applyFont="1" applyBorder="1" applyAlignment="1" applyProtection="1">
      <alignment horizontal="center" vertical="center"/>
    </xf>
    <xf numFmtId="183" fontId="61" fillId="0" borderId="0" xfId="44" applyNumberFormat="1" applyFont="1" applyBorder="1" applyAlignment="1" applyProtection="1">
      <alignment horizontal="center" vertical="center"/>
    </xf>
    <xf numFmtId="183" fontId="62" fillId="0" borderId="0" xfId="44" applyNumberFormat="1" applyFont="1" applyBorder="1" applyAlignment="1" applyProtection="1">
      <alignment vertical="center"/>
    </xf>
    <xf numFmtId="183" fontId="40" fillId="0" borderId="0" xfId="44" applyNumberFormat="1" applyFont="1" applyBorder="1" applyAlignment="1" applyProtection="1">
      <alignment horizontal="center" vertical="center" wrapText="1"/>
    </xf>
    <xf numFmtId="0" fontId="36" fillId="0" borderId="0" xfId="44" applyFont="1" applyBorder="1" applyAlignment="1" applyProtection="1">
      <alignment horizontal="center"/>
    </xf>
    <xf numFmtId="183" fontId="70" fillId="26" borderId="52" xfId="44" applyNumberFormat="1" applyFont="1" applyFill="1" applyBorder="1" applyAlignment="1" applyProtection="1">
      <alignment horizontal="left" vertical="center"/>
    </xf>
    <xf numFmtId="183" fontId="36" fillId="0" borderId="0" xfId="44" applyNumberFormat="1" applyFont="1" applyBorder="1" applyAlignment="1" applyProtection="1">
      <alignment horizontal="left" vertical="center"/>
    </xf>
    <xf numFmtId="183" fontId="47" fillId="0" borderId="0" xfId="44" applyNumberFormat="1" applyFont="1" applyBorder="1" applyAlignment="1" applyProtection="1">
      <alignment vertical="center"/>
    </xf>
    <xf numFmtId="0" fontId="0" fillId="0" borderId="0" xfId="44" applyFont="1" applyBorder="1" applyProtection="1"/>
    <xf numFmtId="183" fontId="49" fillId="0" borderId="0" xfId="44" applyNumberFormat="1" applyFont="1" applyBorder="1" applyAlignment="1" applyProtection="1">
      <alignment horizontal="right" vertical="center"/>
    </xf>
    <xf numFmtId="183" fontId="70" fillId="0" borderId="52" xfId="44" applyNumberFormat="1" applyFont="1" applyBorder="1" applyAlignment="1" applyProtection="1">
      <alignment horizontal="center" vertical="center"/>
    </xf>
    <xf numFmtId="183" fontId="58" fillId="0" borderId="0" xfId="44" applyNumberFormat="1" applyFont="1" applyBorder="1" applyAlignment="1" applyProtection="1">
      <alignment horizontal="center" vertical="center"/>
    </xf>
    <xf numFmtId="183" fontId="58" fillId="0" borderId="0" xfId="44" applyNumberFormat="1" applyFont="1" applyBorder="1" applyAlignment="1" applyProtection="1">
      <alignment horizontal="right" vertical="top"/>
    </xf>
    <xf numFmtId="183" fontId="44" fillId="0" borderId="0" xfId="44" applyNumberFormat="1" applyFont="1" applyBorder="1" applyAlignment="1" applyProtection="1">
      <alignment horizontal="left" vertical="center"/>
    </xf>
    <xf numFmtId="0" fontId="0" fillId="0" borderId="0" xfId="44" applyFont="1" applyBorder="1" applyAlignment="1" applyProtection="1">
      <alignment horizontal="right" vertical="top"/>
    </xf>
    <xf numFmtId="0" fontId="0" fillId="0" borderId="0" xfId="44" applyFont="1" applyBorder="1" applyAlignment="1" applyProtection="1">
      <alignment horizontal="center"/>
    </xf>
    <xf numFmtId="183" fontId="65" fillId="0" borderId="0" xfId="44" applyNumberFormat="1" applyFont="1" applyBorder="1" applyAlignment="1" applyProtection="1">
      <alignment horizontal="left" vertical="top"/>
    </xf>
    <xf numFmtId="183" fontId="43" fillId="0" borderId="0" xfId="44" applyNumberFormat="1" applyFont="1" applyBorder="1" applyAlignment="1" applyProtection="1">
      <alignment horizontal="left" vertical="center"/>
    </xf>
    <xf numFmtId="0" fontId="70" fillId="0" borderId="34" xfId="0" applyFont="1" applyBorder="1" applyProtection="1">
      <alignment vertical="center"/>
    </xf>
    <xf numFmtId="183" fontId="70" fillId="0" borderId="34" xfId="44" applyNumberFormat="1" applyFont="1" applyBorder="1" applyAlignment="1" applyProtection="1">
      <alignment vertical="center"/>
    </xf>
    <xf numFmtId="0" fontId="70" fillId="0" borderId="0" xfId="0" applyFont="1" applyBorder="1" applyProtection="1">
      <alignment vertical="center"/>
    </xf>
    <xf numFmtId="183" fontId="66" fillId="0" borderId="0" xfId="44" applyNumberFormat="1" applyFont="1" applyBorder="1" applyAlignment="1" applyProtection="1">
      <alignment horizontal="left" vertical="center"/>
    </xf>
    <xf numFmtId="183" fontId="67" fillId="0" borderId="0" xfId="44" applyNumberFormat="1" applyFont="1" applyBorder="1" applyAlignment="1" applyProtection="1">
      <alignment vertical="top"/>
    </xf>
    <xf numFmtId="183" fontId="50" fillId="0" borderId="0" xfId="44" applyNumberFormat="1" applyFont="1" applyBorder="1" applyAlignment="1" applyProtection="1">
      <alignment vertical="center" wrapText="1"/>
    </xf>
    <xf numFmtId="183" fontId="68" fillId="0" borderId="0" xfId="44" applyNumberFormat="1" applyFont="1" applyBorder="1" applyAlignment="1" applyProtection="1">
      <alignment horizontal="left" vertical="center"/>
    </xf>
    <xf numFmtId="0" fontId="74" fillId="0" borderId="0" xfId="0" applyFont="1" applyBorder="1" applyProtection="1">
      <alignment vertical="center"/>
    </xf>
    <xf numFmtId="49" fontId="36" fillId="24" borderId="0" xfId="44" applyNumberFormat="1" applyFont="1" applyFill="1" applyBorder="1" applyAlignment="1" applyProtection="1">
      <alignment horizontal="right" vertical="center"/>
    </xf>
    <xf numFmtId="183" fontId="0" fillId="24" borderId="0" xfId="44" applyNumberFormat="1" applyFont="1" applyFill="1" applyBorder="1" applyAlignment="1" applyProtection="1">
      <alignment horizontal="left" vertical="center"/>
    </xf>
    <xf numFmtId="183" fontId="36" fillId="24" borderId="0" xfId="44" applyNumberFormat="1" applyFont="1" applyFill="1" applyBorder="1" applyAlignment="1" applyProtection="1">
      <alignment horizontal="center" vertical="center"/>
    </xf>
    <xf numFmtId="183" fontId="36" fillId="24" borderId="0" xfId="44" applyNumberFormat="1" applyFont="1" applyFill="1" applyBorder="1" applyAlignment="1" applyProtection="1">
      <alignment horizontal="left" vertical="center"/>
    </xf>
    <xf numFmtId="183" fontId="70" fillId="26" borderId="34" xfId="44" applyNumberFormat="1" applyFont="1" applyFill="1" applyBorder="1" applyAlignment="1" applyProtection="1">
      <alignment vertical="top" wrapText="1"/>
    </xf>
    <xf numFmtId="183" fontId="36" fillId="24" borderId="0" xfId="44" applyNumberFormat="1" applyFont="1" applyFill="1" applyBorder="1" applyAlignment="1" applyProtection="1">
      <alignment horizontal="right" vertical="center"/>
    </xf>
    <xf numFmtId="183" fontId="36" fillId="0" borderId="0" xfId="44" applyNumberFormat="1" applyFont="1" applyBorder="1" applyAlignment="1" applyProtection="1">
      <alignment horizontal="right" vertical="center"/>
    </xf>
    <xf numFmtId="183" fontId="58" fillId="24" borderId="0" xfId="44" applyNumberFormat="1" applyFont="1" applyFill="1" applyBorder="1" applyAlignment="1" applyProtection="1">
      <alignment horizontal="left" vertical="center"/>
    </xf>
    <xf numFmtId="183" fontId="40" fillId="26" borderId="34" xfId="44" applyNumberFormat="1" applyFont="1" applyFill="1" applyBorder="1" applyAlignment="1" applyProtection="1">
      <alignment horizontal="center" vertical="center"/>
    </xf>
    <xf numFmtId="0" fontId="73" fillId="0" borderId="0" xfId="0" applyFont="1" applyBorder="1" applyProtection="1">
      <alignment vertical="center"/>
    </xf>
    <xf numFmtId="0" fontId="0" fillId="0" borderId="0" xfId="0" applyBorder="1" applyProtection="1">
      <alignment vertical="center"/>
    </xf>
    <xf numFmtId="183" fontId="36" fillId="0" borderId="33" xfId="44" applyNumberFormat="1" applyFont="1" applyBorder="1" applyAlignment="1" applyProtection="1">
      <alignment horizontal="center" vertical="center"/>
      <protection locked="0"/>
    </xf>
    <xf numFmtId="183" fontId="36" fillId="0" borderId="35" xfId="44" applyNumberFormat="1" applyFont="1" applyBorder="1" applyAlignment="1" applyProtection="1">
      <alignment horizontal="center" vertical="center"/>
      <protection locked="0"/>
    </xf>
    <xf numFmtId="0" fontId="0" fillId="0" borderId="36" xfId="0" applyBorder="1" applyProtection="1">
      <alignment vertical="center"/>
    </xf>
    <xf numFmtId="183" fontId="36" fillId="0" borderId="36" xfId="44" applyNumberFormat="1" applyFont="1" applyBorder="1" applyAlignment="1" applyProtection="1">
      <alignment horizontal="center" vertical="center"/>
    </xf>
    <xf numFmtId="183" fontId="70" fillId="0" borderId="53" xfId="44" applyNumberFormat="1" applyFont="1" applyBorder="1" applyAlignment="1" applyProtection="1">
      <alignment horizontal="left" vertical="center"/>
    </xf>
    <xf numFmtId="183" fontId="70" fillId="0" borderId="36" xfId="44" applyNumberFormat="1" applyFont="1" applyBorder="1" applyAlignment="1" applyProtection="1">
      <alignment horizontal="left" vertical="center"/>
    </xf>
    <xf numFmtId="183" fontId="70" fillId="0" borderId="53" xfId="44" applyNumberFormat="1" applyFont="1" applyBorder="1" applyAlignment="1" applyProtection="1">
      <alignment horizontal="center" vertical="center"/>
    </xf>
    <xf numFmtId="183" fontId="70" fillId="0" borderId="36" xfId="44" applyNumberFormat="1" applyFont="1" applyBorder="1" applyAlignment="1" applyProtection="1">
      <alignment horizontal="center" vertical="center"/>
    </xf>
    <xf numFmtId="183" fontId="70" fillId="0" borderId="36" xfId="44" applyNumberFormat="1" applyFont="1" applyBorder="1" applyAlignment="1" applyProtection="1">
      <alignment horizontal="right" vertical="center"/>
    </xf>
    <xf numFmtId="183" fontId="70" fillId="0" borderId="37" xfId="44" applyNumberFormat="1" applyFont="1" applyBorder="1" applyAlignment="1" applyProtection="1">
      <alignment horizontal="center" vertical="center"/>
    </xf>
    <xf numFmtId="1" fontId="95" fillId="35" borderId="30" xfId="105" applyNumberFormat="1" applyFont="1" applyFill="1" applyBorder="1" applyAlignment="1" applyProtection="1">
      <alignment horizontal="center" vertical="center" shrinkToFit="1"/>
      <protection hidden="1"/>
    </xf>
    <xf numFmtId="0" fontId="91" fillId="35" borderId="44" xfId="0" applyFont="1" applyFill="1" applyBorder="1" applyAlignment="1" applyProtection="1">
      <alignment horizontal="right" vertical="center" wrapText="1"/>
    </xf>
    <xf numFmtId="0" fontId="90" fillId="0" borderId="0" xfId="0" applyFont="1" applyProtection="1">
      <alignment vertical="center"/>
      <protection locked="0"/>
    </xf>
    <xf numFmtId="0" fontId="90" fillId="0" borderId="0" xfId="0" applyFont="1" applyAlignment="1" applyProtection="1">
      <alignment horizontal="center" vertical="center"/>
      <protection locked="0"/>
    </xf>
    <xf numFmtId="0" fontId="92" fillId="35" borderId="44" xfId="0" applyFont="1" applyFill="1" applyBorder="1" applyAlignment="1" applyProtection="1">
      <alignment horizontal="center" vertical="center"/>
    </xf>
    <xf numFmtId="183" fontId="40" fillId="4" borderId="0" xfId="44" applyNumberFormat="1" applyFont="1" applyFill="1" applyBorder="1" applyAlignment="1" applyProtection="1">
      <alignment horizontal="center" vertical="center"/>
    </xf>
    <xf numFmtId="0" fontId="75" fillId="0" borderId="0" xfId="105" applyFont="1" applyProtection="1">
      <alignment vertical="center"/>
      <protection locked="0"/>
    </xf>
    <xf numFmtId="0" fontId="75" fillId="0" borderId="0" xfId="105" applyFont="1" applyFill="1" applyBorder="1" applyProtection="1">
      <alignment vertical="center"/>
      <protection locked="0"/>
    </xf>
    <xf numFmtId="0" fontId="75" fillId="0" borderId="0" xfId="105" applyFont="1" applyFill="1" applyProtection="1">
      <alignment vertical="center"/>
      <protection locked="0"/>
    </xf>
    <xf numFmtId="0" fontId="83" fillId="0" borderId="0" xfId="105" applyFont="1" applyProtection="1">
      <alignment vertical="center"/>
      <protection locked="0"/>
    </xf>
    <xf numFmtId="0" fontId="75" fillId="0" borderId="0" xfId="105" applyNumberFormat="1" applyFont="1" applyProtection="1">
      <alignment vertical="center"/>
      <protection locked="0"/>
    </xf>
    <xf numFmtId="0" fontId="84" fillId="0" borderId="0" xfId="105" applyFont="1" applyProtection="1">
      <alignment vertical="center"/>
      <protection locked="0"/>
    </xf>
    <xf numFmtId="0" fontId="104" fillId="0" borderId="35" xfId="105" applyFont="1" applyFill="1" applyBorder="1" applyAlignment="1" applyProtection="1">
      <alignment horizontal="left" vertical="center" shrinkToFit="1"/>
      <protection hidden="1"/>
    </xf>
    <xf numFmtId="0" fontId="104" fillId="0" borderId="47" xfId="105" applyFont="1" applyFill="1" applyBorder="1" applyAlignment="1" applyProtection="1">
      <alignment vertical="center"/>
    </xf>
    <xf numFmtId="0" fontId="95" fillId="0" borderId="56" xfId="105" applyFont="1" applyFill="1" applyBorder="1" applyAlignment="1" applyProtection="1">
      <alignment horizontal="center" vertical="center" shrinkToFit="1"/>
      <protection locked="0"/>
    </xf>
    <xf numFmtId="0" fontId="86" fillId="0" borderId="31" xfId="105" applyFont="1" applyFill="1" applyBorder="1" applyAlignment="1" applyProtection="1">
      <alignment horizontal="left" vertical="center" shrinkToFit="1"/>
    </xf>
    <xf numFmtId="0" fontId="104" fillId="34" borderId="36" xfId="105" applyFont="1" applyFill="1" applyBorder="1" applyAlignment="1" applyProtection="1">
      <alignment vertical="center" shrinkToFit="1"/>
    </xf>
    <xf numFmtId="0" fontId="104" fillId="0" borderId="47" xfId="105" applyFont="1" applyFill="1" applyBorder="1" applyProtection="1">
      <alignment vertical="center"/>
    </xf>
    <xf numFmtId="0" fontId="104" fillId="0" borderId="37" xfId="105" applyFont="1" applyFill="1" applyBorder="1" applyProtection="1">
      <alignment vertical="center"/>
    </xf>
    <xf numFmtId="0" fontId="91" fillId="35" borderId="50" xfId="0" applyFont="1" applyFill="1" applyBorder="1" applyAlignment="1" applyProtection="1">
      <alignment horizontal="center" vertical="center" wrapText="1"/>
    </xf>
    <xf numFmtId="49" fontId="91" fillId="0" borderId="56" xfId="0" applyNumberFormat="1" applyFont="1" applyFill="1" applyBorder="1" applyAlignment="1" applyProtection="1">
      <alignment horizontal="center" vertical="center"/>
      <protection locked="0"/>
    </xf>
    <xf numFmtId="49" fontId="91" fillId="35" borderId="49" xfId="0" applyNumberFormat="1" applyFont="1" applyFill="1" applyBorder="1" applyAlignment="1" applyProtection="1">
      <alignment horizontal="center" vertical="center"/>
      <protection hidden="1"/>
    </xf>
    <xf numFmtId="49" fontId="92" fillId="28" borderId="45" xfId="0" applyNumberFormat="1" applyFont="1" applyFill="1" applyBorder="1" applyAlignment="1" applyProtection="1">
      <alignment horizontal="center" vertical="center"/>
    </xf>
    <xf numFmtId="0" fontId="92" fillId="35" borderId="49" xfId="0" applyFont="1" applyFill="1" applyBorder="1" applyAlignment="1" applyProtection="1">
      <alignment horizontal="center" vertical="center"/>
    </xf>
    <xf numFmtId="49" fontId="92" fillId="28" borderId="35" xfId="0" applyNumberFormat="1" applyFont="1" applyFill="1" applyBorder="1" applyAlignment="1" applyProtection="1">
      <alignment horizontal="center" vertical="center"/>
    </xf>
    <xf numFmtId="0" fontId="111" fillId="35" borderId="63" xfId="0" applyFont="1" applyFill="1" applyBorder="1" applyAlignment="1" applyProtection="1">
      <alignment horizontal="center" vertical="center"/>
    </xf>
    <xf numFmtId="49" fontId="111" fillId="35" borderId="54" xfId="0" applyNumberFormat="1" applyFont="1" applyFill="1" applyBorder="1" applyAlignment="1" applyProtection="1">
      <alignment horizontal="center" vertical="center"/>
    </xf>
    <xf numFmtId="0" fontId="111" fillId="35" borderId="65" xfId="0" applyFont="1" applyFill="1" applyBorder="1" applyAlignment="1" applyProtection="1">
      <alignment horizontal="center" vertical="center"/>
    </xf>
    <xf numFmtId="49" fontId="111" fillId="35" borderId="66" xfId="0" applyNumberFormat="1" applyFont="1" applyFill="1" applyBorder="1" applyAlignment="1" applyProtection="1">
      <alignment horizontal="center" vertical="center"/>
    </xf>
    <xf numFmtId="0" fontId="111" fillId="35" borderId="63" xfId="0" applyFont="1" applyFill="1" applyBorder="1" applyAlignment="1" applyProtection="1">
      <alignment horizontal="center" vertical="center"/>
      <protection hidden="1"/>
    </xf>
    <xf numFmtId="49" fontId="111" fillId="35" borderId="54" xfId="0" applyNumberFormat="1" applyFont="1" applyFill="1" applyBorder="1" applyAlignment="1" applyProtection="1">
      <alignment horizontal="center" vertical="center"/>
      <protection hidden="1"/>
    </xf>
    <xf numFmtId="0" fontId="91" fillId="35" borderId="45" xfId="0" applyFont="1" applyFill="1" applyBorder="1" applyAlignment="1" applyProtection="1">
      <alignment horizontal="center" vertical="center" wrapText="1"/>
    </xf>
    <xf numFmtId="0" fontId="91" fillId="35" borderId="45" xfId="0" applyFont="1" applyFill="1" applyBorder="1" applyAlignment="1" applyProtection="1">
      <alignment horizontal="left" vertical="center" wrapText="1" indent="3"/>
    </xf>
    <xf numFmtId="0" fontId="0" fillId="0" borderId="0" xfId="0" applyNumberFormat="1" applyProtection="1">
      <alignment vertical="center"/>
      <protection locked="0"/>
    </xf>
    <xf numFmtId="49" fontId="95" fillId="0" borderId="56" xfId="0" applyNumberFormat="1" applyFont="1" applyFill="1" applyBorder="1" applyAlignment="1" applyProtection="1">
      <alignment horizontal="center" vertical="center"/>
      <protection locked="0"/>
    </xf>
    <xf numFmtId="49" fontId="95" fillId="0" borderId="80" xfId="0" applyNumberFormat="1" applyFont="1" applyFill="1" applyBorder="1" applyAlignment="1" applyProtection="1">
      <alignment horizontal="center" vertical="center"/>
      <protection locked="0"/>
    </xf>
    <xf numFmtId="49" fontId="95" fillId="0" borderId="81" xfId="0" applyNumberFormat="1" applyFont="1" applyFill="1" applyBorder="1" applyAlignment="1" applyProtection="1">
      <alignment horizontal="center" vertical="center"/>
      <protection locked="0"/>
    </xf>
    <xf numFmtId="0" fontId="91" fillId="35" borderId="45" xfId="0" applyFont="1" applyFill="1" applyBorder="1" applyAlignment="1" applyProtection="1">
      <alignment horizontal="right" vertical="center" wrapText="1"/>
    </xf>
    <xf numFmtId="0" fontId="91" fillId="35" borderId="45" xfId="0" applyFont="1" applyFill="1" applyBorder="1" applyAlignment="1" applyProtection="1">
      <alignment horizontal="center" vertical="center"/>
    </xf>
    <xf numFmtId="0" fontId="119" fillId="0" borderId="44" xfId="105" applyFont="1" applyBorder="1" applyAlignment="1" applyProtection="1">
      <alignment horizontal="center" vertical="center"/>
    </xf>
    <xf numFmtId="0" fontId="104" fillId="0" borderId="45" xfId="105" applyFont="1" applyBorder="1" applyAlignment="1" applyProtection="1">
      <alignment horizontal="center" vertical="center"/>
    </xf>
    <xf numFmtId="0" fontId="104" fillId="0" borderId="44" xfId="105" applyFont="1" applyBorder="1" applyAlignment="1" applyProtection="1">
      <alignment horizontal="center" vertical="center"/>
    </xf>
    <xf numFmtId="0" fontId="104" fillId="0" borderId="44" xfId="105" applyNumberFormat="1" applyFont="1" applyBorder="1" applyAlignment="1" applyProtection="1">
      <alignment horizontal="center" vertical="center"/>
    </xf>
    <xf numFmtId="0" fontId="104" fillId="0" borderId="50" xfId="105" applyNumberFormat="1" applyFont="1" applyBorder="1" applyAlignment="1" applyProtection="1">
      <alignment horizontal="center" vertical="center"/>
    </xf>
    <xf numFmtId="0" fontId="116" fillId="0" borderId="92" xfId="105" applyFont="1" applyBorder="1" applyAlignment="1" applyProtection="1">
      <alignment horizontal="left" vertical="center" indent="1"/>
    </xf>
    <xf numFmtId="0" fontId="104" fillId="29" borderId="49" xfId="105" applyFont="1" applyFill="1" applyBorder="1" applyProtection="1">
      <alignment vertical="center"/>
    </xf>
    <xf numFmtId="0" fontId="103" fillId="0" borderId="45" xfId="105" applyFont="1" applyBorder="1" applyAlignment="1" applyProtection="1">
      <alignment vertical="center"/>
      <protection hidden="1"/>
    </xf>
    <xf numFmtId="0" fontId="103" fillId="0" borderId="46" xfId="105" applyFont="1" applyBorder="1" applyAlignment="1" applyProtection="1">
      <alignment vertical="center"/>
      <protection hidden="1"/>
    </xf>
    <xf numFmtId="0" fontId="122" fillId="0" borderId="47" xfId="105" applyFont="1" applyBorder="1" applyAlignment="1" applyProtection="1">
      <alignment horizontal="center" vertical="center"/>
      <protection hidden="1"/>
    </xf>
    <xf numFmtId="0" fontId="119" fillId="0" borderId="31" xfId="105" applyFont="1" applyBorder="1" applyAlignment="1" applyProtection="1">
      <alignment vertical="center"/>
    </xf>
    <xf numFmtId="0" fontId="123" fillId="0" borderId="47" xfId="105" applyFont="1" applyBorder="1" applyAlignment="1" applyProtection="1">
      <alignment horizontal="center" vertical="center"/>
      <protection locked="0" hidden="1"/>
    </xf>
    <xf numFmtId="0" fontId="95" fillId="0" borderId="45" xfId="105" applyNumberFormat="1" applyFont="1" applyBorder="1" applyAlignment="1" applyProtection="1">
      <alignment horizontal="centerContinuous" vertical="center"/>
      <protection hidden="1"/>
    </xf>
    <xf numFmtId="0" fontId="120" fillId="0" borderId="46" xfId="105" applyNumberFormat="1" applyFont="1" applyBorder="1" applyAlignment="1" applyProtection="1">
      <alignment horizontal="center" vertical="center"/>
      <protection locked="0" hidden="1"/>
    </xf>
    <xf numFmtId="0" fontId="123" fillId="0" borderId="30" xfId="105" applyFont="1" applyBorder="1" applyAlignment="1" applyProtection="1">
      <alignment horizontal="center" vertical="center"/>
      <protection hidden="1"/>
    </xf>
    <xf numFmtId="0" fontId="123" fillId="0" borderId="33" xfId="105" applyFont="1" applyBorder="1" applyAlignment="1" applyProtection="1">
      <alignment horizontal="center" vertical="center"/>
      <protection hidden="1"/>
    </xf>
    <xf numFmtId="0" fontId="123" fillId="0" borderId="32" xfId="105" applyFont="1" applyBorder="1" applyAlignment="1" applyProtection="1">
      <alignment horizontal="center" vertical="center"/>
      <protection locked="0" hidden="1"/>
    </xf>
    <xf numFmtId="0" fontId="95" fillId="0" borderId="30" xfId="105" applyNumberFormat="1" applyFont="1" applyBorder="1" applyAlignment="1" applyProtection="1">
      <alignment horizontal="centerContinuous" vertical="center"/>
      <protection hidden="1"/>
    </xf>
    <xf numFmtId="0" fontId="120" fillId="0" borderId="31" xfId="105" applyNumberFormat="1" applyFont="1" applyBorder="1" applyAlignment="1" applyProtection="1">
      <alignment horizontal="center" vertical="center"/>
      <protection locked="0" hidden="1"/>
    </xf>
    <xf numFmtId="0" fontId="104" fillId="0" borderId="93" xfId="105" applyFont="1" applyBorder="1" applyAlignment="1" applyProtection="1">
      <alignment vertical="center"/>
    </xf>
    <xf numFmtId="0" fontId="104" fillId="0" borderId="94" xfId="105" applyFont="1" applyBorder="1" applyAlignment="1" applyProtection="1">
      <alignment vertical="center"/>
    </xf>
    <xf numFmtId="0" fontId="104" fillId="0" borderId="94" xfId="105" applyFont="1" applyBorder="1" applyProtection="1">
      <alignment vertical="center"/>
    </xf>
    <xf numFmtId="0" fontId="104" fillId="0" borderId="95" xfId="105" applyFont="1" applyBorder="1" applyProtection="1">
      <alignment vertical="center"/>
    </xf>
    <xf numFmtId="0" fontId="104" fillId="29" borderId="44" xfId="105" applyFont="1" applyFill="1" applyBorder="1" applyProtection="1">
      <alignment vertical="center"/>
    </xf>
    <xf numFmtId="0" fontId="104" fillId="0" borderId="0" xfId="105" applyFont="1" applyBorder="1" applyProtection="1">
      <alignment vertical="center"/>
    </xf>
    <xf numFmtId="0" fontId="104" fillId="0" borderId="86" xfId="105" applyFont="1" applyBorder="1" applyProtection="1">
      <alignment vertical="center"/>
    </xf>
    <xf numFmtId="0" fontId="104" fillId="0" borderId="85" xfId="105" applyNumberFormat="1" applyFont="1" applyBorder="1" applyProtection="1">
      <alignment vertical="center"/>
    </xf>
    <xf numFmtId="0" fontId="104" fillId="0" borderId="0" xfId="105" applyFont="1" applyFill="1" applyBorder="1" applyProtection="1">
      <alignment vertical="center"/>
    </xf>
    <xf numFmtId="0" fontId="104" fillId="0" borderId="0" xfId="105" applyFont="1" applyProtection="1">
      <alignment vertical="center"/>
    </xf>
    <xf numFmtId="0" fontId="122" fillId="0" borderId="46" xfId="105" applyFont="1" applyBorder="1" applyAlignment="1" applyProtection="1">
      <alignment vertical="center"/>
      <protection locked="0" hidden="1"/>
    </xf>
    <xf numFmtId="0" fontId="78" fillId="0" borderId="31" xfId="105" applyFont="1" applyFill="1" applyBorder="1" applyAlignment="1" applyProtection="1">
      <alignment horizontal="center" vertical="center" wrapText="1"/>
    </xf>
    <xf numFmtId="0" fontId="78" fillId="0" borderId="44" xfId="105" applyFont="1" applyFill="1" applyBorder="1" applyAlignment="1" applyProtection="1">
      <alignment horizontal="center" vertical="center" wrapText="1"/>
    </xf>
    <xf numFmtId="0" fontId="104" fillId="0" borderId="45" xfId="105" applyFont="1" applyFill="1" applyBorder="1" applyAlignment="1" applyProtection="1">
      <alignment horizontal="left" vertical="center" shrinkToFit="1"/>
      <protection hidden="1"/>
    </xf>
    <xf numFmtId="0" fontId="103" fillId="0" borderId="47" xfId="105" applyFont="1" applyFill="1" applyBorder="1" applyAlignment="1" applyProtection="1">
      <alignment vertical="center"/>
    </xf>
    <xf numFmtId="0" fontId="82" fillId="35" borderId="45" xfId="105" applyFont="1" applyFill="1" applyBorder="1" applyAlignment="1" applyProtection="1">
      <alignment horizontal="left" vertical="center" wrapText="1"/>
    </xf>
    <xf numFmtId="0" fontId="95" fillId="0" borderId="44" xfId="105" applyFont="1" applyFill="1" applyBorder="1" applyAlignment="1" applyProtection="1">
      <alignment horizontal="left" vertical="center" wrapText="1" shrinkToFit="1"/>
      <protection locked="0"/>
    </xf>
    <xf numFmtId="0" fontId="126" fillId="0" borderId="34" xfId="105" applyFont="1" applyFill="1" applyBorder="1" applyAlignment="1" applyProtection="1">
      <alignment vertical="center"/>
      <protection locked="0" hidden="1"/>
    </xf>
    <xf numFmtId="0" fontId="126" fillId="0" borderId="37" xfId="105" applyFont="1" applyFill="1" applyBorder="1" applyAlignment="1" applyProtection="1">
      <alignment vertical="center"/>
      <protection locked="0" hidden="1"/>
    </xf>
    <xf numFmtId="0" fontId="116" fillId="35" borderId="45" xfId="105" applyFont="1" applyFill="1" applyBorder="1" applyAlignment="1" applyProtection="1">
      <alignment horizontal="right" vertical="center" wrapText="1" shrinkToFit="1"/>
    </xf>
    <xf numFmtId="0" fontId="86" fillId="35" borderId="0" xfId="105" applyFont="1" applyFill="1" applyBorder="1" applyAlignment="1" applyProtection="1">
      <alignment horizontal="left" vertical="center" wrapText="1" shrinkToFit="1"/>
    </xf>
    <xf numFmtId="0" fontId="123" fillId="0" borderId="32" xfId="105" applyFont="1" applyFill="1" applyBorder="1" applyAlignment="1" applyProtection="1">
      <alignment horizontal="center" vertical="center" wrapText="1"/>
      <protection locked="0" hidden="1"/>
    </xf>
    <xf numFmtId="0" fontId="116" fillId="35" borderId="35" xfId="105" applyFont="1" applyFill="1" applyBorder="1" applyAlignment="1" applyProtection="1">
      <alignment horizontal="right" vertical="center" wrapText="1" shrinkToFit="1"/>
    </xf>
    <xf numFmtId="0" fontId="116" fillId="35" borderId="30" xfId="105" applyFont="1" applyFill="1" applyBorder="1" applyAlignment="1" applyProtection="1">
      <alignment horizontal="right" vertical="center" wrapText="1" shrinkToFit="1"/>
    </xf>
    <xf numFmtId="0" fontId="95" fillId="0" borderId="45" xfId="105" applyFont="1" applyFill="1" applyBorder="1" applyAlignment="1" applyProtection="1">
      <alignment horizontal="center" vertical="center" shrinkToFit="1"/>
      <protection hidden="1"/>
    </xf>
    <xf numFmtId="0" fontId="103" fillId="0" borderId="36" xfId="105" applyFont="1" applyFill="1" applyBorder="1" applyAlignment="1" applyProtection="1">
      <alignment vertical="center" shrinkToFit="1"/>
    </xf>
    <xf numFmtId="0" fontId="75" fillId="0" borderId="47" xfId="105" applyFont="1" applyFill="1" applyBorder="1" applyAlignment="1" applyProtection="1">
      <alignment vertical="center" shrinkToFit="1"/>
    </xf>
    <xf numFmtId="0" fontId="95" fillId="0" borderId="35" xfId="105" applyFont="1" applyFill="1" applyBorder="1" applyAlignment="1" applyProtection="1">
      <alignment horizontal="center" vertical="center" shrinkToFit="1"/>
      <protection hidden="1"/>
    </xf>
    <xf numFmtId="0" fontId="103" fillId="34" borderId="36" xfId="105" applyFont="1" applyFill="1" applyBorder="1" applyAlignment="1" applyProtection="1">
      <alignment vertical="center" shrinkToFit="1"/>
    </xf>
    <xf numFmtId="0" fontId="123" fillId="34" borderId="37" xfId="105" applyFont="1" applyFill="1" applyBorder="1" applyAlignment="1" applyProtection="1">
      <alignment vertical="center" shrinkToFit="1"/>
      <protection locked="0" hidden="1"/>
    </xf>
    <xf numFmtId="0" fontId="95" fillId="0" borderId="30" xfId="105" applyFont="1" applyFill="1" applyBorder="1" applyAlignment="1" applyProtection="1">
      <alignment horizontal="center" vertical="center" shrinkToFit="1"/>
      <protection hidden="1"/>
    </xf>
    <xf numFmtId="0" fontId="123" fillId="34" borderId="47" xfId="105" applyFont="1" applyFill="1" applyBorder="1" applyAlignment="1" applyProtection="1">
      <alignment vertical="center" shrinkToFit="1"/>
      <protection locked="0" hidden="1"/>
    </xf>
    <xf numFmtId="0" fontId="123" fillId="34" borderId="47" xfId="105" applyFont="1" applyFill="1" applyBorder="1" applyAlignment="1" applyProtection="1">
      <alignment horizontal="center" vertical="center" shrinkToFit="1"/>
    </xf>
    <xf numFmtId="0" fontId="82" fillId="35" borderId="33" xfId="105" applyFont="1" applyFill="1" applyBorder="1" applyAlignment="1" applyProtection="1">
      <alignment vertical="center" wrapText="1"/>
    </xf>
    <xf numFmtId="0" fontId="82" fillId="35" borderId="0" xfId="105" applyFont="1" applyFill="1" applyBorder="1" applyAlignment="1" applyProtection="1">
      <alignment vertical="center" wrapText="1"/>
    </xf>
    <xf numFmtId="0" fontId="82" fillId="29" borderId="57" xfId="105" applyFont="1" applyFill="1" applyBorder="1" applyAlignment="1" applyProtection="1">
      <alignment horizontal="left" vertical="center" indent="3"/>
    </xf>
    <xf numFmtId="0" fontId="95" fillId="0" borderId="56" xfId="105" applyFont="1" applyFill="1" applyBorder="1" applyAlignment="1" applyProtection="1">
      <alignment horizontal="center" vertical="center"/>
      <protection locked="0"/>
    </xf>
    <xf numFmtId="0" fontId="82" fillId="35" borderId="35" xfId="105" applyFont="1" applyFill="1" applyBorder="1" applyAlignment="1" applyProtection="1">
      <alignment vertical="center" wrapText="1"/>
    </xf>
    <xf numFmtId="0" fontId="82" fillId="35" borderId="36" xfId="105" applyFont="1" applyFill="1" applyBorder="1" applyAlignment="1" applyProtection="1">
      <alignment vertical="center" wrapText="1"/>
    </xf>
    <xf numFmtId="0" fontId="4" fillId="0" borderId="44" xfId="0" applyFont="1" applyBorder="1" applyAlignment="1" applyProtection="1">
      <alignment horizontal="center" vertical="center"/>
    </xf>
    <xf numFmtId="0" fontId="127" fillId="35" borderId="44" xfId="0" applyFont="1" applyFill="1" applyBorder="1" applyAlignment="1" applyProtection="1">
      <alignment horizontal="left" vertical="center" wrapText="1"/>
    </xf>
    <xf numFmtId="0" fontId="91" fillId="35" borderId="44" xfId="0" applyFont="1" applyFill="1" applyBorder="1" applyAlignment="1" applyProtection="1">
      <alignment horizontal="left" vertical="center" wrapText="1"/>
    </xf>
    <xf numFmtId="0" fontId="91" fillId="0" borderId="78" xfId="0" applyFont="1" applyBorder="1" applyAlignment="1" applyProtection="1">
      <alignment horizontal="center" vertical="center"/>
    </xf>
    <xf numFmtId="0" fontId="129" fillId="0" borderId="77" xfId="0" applyFont="1" applyBorder="1" applyAlignment="1" applyProtection="1">
      <alignment horizontal="center" vertical="center"/>
      <protection hidden="1"/>
    </xf>
    <xf numFmtId="0" fontId="92" fillId="35" borderId="78" xfId="0" applyFont="1" applyFill="1" applyBorder="1" applyAlignment="1" applyProtection="1">
      <alignment horizontal="center" vertical="center" wrapText="1"/>
    </xf>
    <xf numFmtId="0" fontId="111" fillId="35" borderId="55" xfId="0" applyFont="1" applyFill="1" applyBorder="1" applyAlignment="1" applyProtection="1">
      <alignment horizontal="center" vertical="center" wrapText="1"/>
      <protection hidden="1"/>
    </xf>
    <xf numFmtId="0" fontId="111" fillId="35" borderId="54" xfId="0" applyFont="1" applyFill="1" applyBorder="1" applyAlignment="1" applyProtection="1">
      <alignment horizontal="center" vertical="center" wrapText="1"/>
      <protection hidden="1"/>
    </xf>
    <xf numFmtId="0" fontId="129" fillId="0" borderId="77" xfId="0" applyFont="1" applyBorder="1" applyAlignment="1" applyProtection="1">
      <alignment horizontal="center" vertical="center"/>
    </xf>
    <xf numFmtId="0" fontId="111" fillId="35" borderId="55" xfId="0" applyFont="1" applyFill="1" applyBorder="1" applyAlignment="1" applyProtection="1">
      <alignment horizontal="center" vertical="center" wrapText="1"/>
    </xf>
    <xf numFmtId="0" fontId="111" fillId="35" borderId="54" xfId="0" applyFont="1" applyFill="1" applyBorder="1" applyAlignment="1" applyProtection="1">
      <alignment horizontal="center" vertical="center" wrapText="1"/>
    </xf>
    <xf numFmtId="0" fontId="4" fillId="0" borderId="44" xfId="0" applyFont="1" applyBorder="1" applyAlignment="1" applyProtection="1">
      <alignment vertical="center"/>
    </xf>
    <xf numFmtId="49" fontId="134" fillId="0" borderId="56" xfId="0" applyNumberFormat="1" applyFont="1" applyFill="1" applyBorder="1" applyAlignment="1" applyProtection="1">
      <alignment horizontal="center" vertical="center"/>
      <protection locked="0"/>
    </xf>
    <xf numFmtId="0" fontId="4" fillId="0" borderId="44" xfId="0" applyFont="1" applyBorder="1" applyProtection="1">
      <alignment vertical="center"/>
    </xf>
    <xf numFmtId="0" fontId="4" fillId="0" borderId="0" xfId="0" applyFont="1" applyProtection="1">
      <alignment vertical="center"/>
      <protection locked="0"/>
    </xf>
    <xf numFmtId="49" fontId="121" fillId="0" borderId="56" xfId="0" applyNumberFormat="1" applyFont="1" applyFill="1" applyBorder="1" applyAlignment="1" applyProtection="1">
      <alignment horizontal="center" vertical="center"/>
      <protection locked="0"/>
    </xf>
    <xf numFmtId="0" fontId="4" fillId="35" borderId="45" xfId="0" applyFont="1" applyFill="1" applyBorder="1" applyAlignment="1" applyProtection="1">
      <alignment horizontal="right" vertical="center" wrapText="1"/>
    </xf>
    <xf numFmtId="0" fontId="91" fillId="35" borderId="30" xfId="0" applyFont="1" applyFill="1" applyBorder="1" applyAlignment="1" applyProtection="1">
      <alignment horizontal="left" vertical="center" wrapText="1"/>
    </xf>
    <xf numFmtId="49" fontId="121" fillId="0" borderId="56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Protection="1">
      <alignment vertical="center"/>
    </xf>
    <xf numFmtId="0" fontId="104" fillId="0" borderId="44" xfId="105" applyFont="1" applyBorder="1" applyAlignment="1" applyProtection="1">
      <alignment horizontal="center" vertical="center"/>
    </xf>
    <xf numFmtId="0" fontId="119" fillId="0" borderId="56" xfId="105" applyFont="1" applyBorder="1" applyAlignment="1" applyProtection="1">
      <alignment vertical="center"/>
    </xf>
    <xf numFmtId="0" fontId="95" fillId="0" borderId="56" xfId="105" applyNumberFormat="1" applyFont="1" applyBorder="1" applyAlignment="1" applyProtection="1">
      <alignment horizontal="centerContinuous" vertical="center"/>
      <protection locked="0"/>
    </xf>
    <xf numFmtId="0" fontId="140" fillId="0" borderId="45" xfId="105" applyNumberFormat="1" applyFont="1" applyBorder="1" applyAlignment="1" applyProtection="1">
      <alignment horizontal="center" vertical="center"/>
      <protection hidden="1"/>
    </xf>
    <xf numFmtId="0" fontId="139" fillId="0" borderId="46" xfId="105" applyNumberFormat="1" applyFont="1" applyBorder="1" applyAlignment="1" applyProtection="1">
      <alignment horizontal="center" vertical="center"/>
      <protection hidden="1"/>
    </xf>
    <xf numFmtId="0" fontId="86" fillId="0" borderId="44" xfId="105" applyNumberFormat="1" applyFont="1" applyBorder="1" applyAlignment="1" applyProtection="1">
      <alignment vertical="center"/>
      <protection locked="0"/>
    </xf>
    <xf numFmtId="0" fontId="121" fillId="0" borderId="56" xfId="105" applyNumberFormat="1" applyFont="1" applyBorder="1" applyAlignment="1" applyProtection="1">
      <alignment horizontal="centerContinuous" vertical="center"/>
      <protection locked="0"/>
    </xf>
    <xf numFmtId="0" fontId="104" fillId="0" borderId="33" xfId="105" applyFont="1" applyFill="1" applyBorder="1" applyAlignment="1" applyProtection="1">
      <alignment horizontal="left" vertical="center"/>
    </xf>
    <xf numFmtId="0" fontId="104" fillId="0" borderId="34" xfId="105" applyFont="1" applyFill="1" applyBorder="1" applyAlignment="1" applyProtection="1">
      <alignment horizontal="left" vertical="center"/>
    </xf>
    <xf numFmtId="0" fontId="104" fillId="0" borderId="35" xfId="105" applyFont="1" applyFill="1" applyBorder="1" applyAlignment="1" applyProtection="1">
      <alignment horizontal="left" vertical="center"/>
    </xf>
    <xf numFmtId="0" fontId="104" fillId="0" borderId="37" xfId="105" applyFont="1" applyFill="1" applyBorder="1" applyAlignment="1" applyProtection="1">
      <alignment horizontal="left" vertical="center"/>
    </xf>
    <xf numFmtId="0" fontId="119" fillId="0" borderId="0" xfId="105" applyFont="1" applyProtection="1">
      <alignment vertical="center"/>
      <protection locked="0"/>
    </xf>
    <xf numFmtId="0" fontId="119" fillId="0" borderId="0" xfId="105" applyFont="1" applyFill="1" applyBorder="1" applyProtection="1">
      <alignment vertical="center"/>
      <protection locked="0"/>
    </xf>
    <xf numFmtId="0" fontId="119" fillId="29" borderId="35" xfId="105" applyFont="1" applyFill="1" applyBorder="1" applyProtection="1">
      <alignment vertical="center"/>
      <protection locked="0"/>
    </xf>
    <xf numFmtId="0" fontId="119" fillId="29" borderId="36" xfId="105" applyFont="1" applyFill="1" applyBorder="1" applyProtection="1">
      <alignment vertical="center"/>
      <protection locked="0"/>
    </xf>
    <xf numFmtId="0" fontId="119" fillId="29" borderId="37" xfId="105" applyFont="1" applyFill="1" applyBorder="1" applyProtection="1">
      <alignment vertical="center"/>
      <protection locked="0"/>
    </xf>
    <xf numFmtId="0" fontId="143" fillId="0" borderId="0" xfId="0" applyFont="1" applyProtection="1">
      <alignment vertical="center"/>
      <protection hidden="1"/>
    </xf>
    <xf numFmtId="0" fontId="145" fillId="0" borderId="0" xfId="0" applyFont="1" applyProtection="1">
      <alignment vertical="center"/>
      <protection hidden="1"/>
    </xf>
    <xf numFmtId="0" fontId="146" fillId="0" borderId="0" xfId="0" applyFont="1" applyProtection="1">
      <alignment vertical="center"/>
      <protection hidden="1"/>
    </xf>
    <xf numFmtId="0" fontId="143" fillId="0" borderId="0" xfId="0" applyFont="1" applyAlignment="1" applyProtection="1">
      <alignment vertical="center" wrapText="1"/>
      <protection hidden="1"/>
    </xf>
    <xf numFmtId="0" fontId="104" fillId="0" borderId="34" xfId="105" applyFont="1" applyBorder="1" applyAlignment="1" applyProtection="1">
      <alignment horizontal="center" vertical="center"/>
    </xf>
    <xf numFmtId="0" fontId="104" fillId="0" borderId="44" xfId="105" applyFont="1" applyBorder="1" applyAlignment="1" applyProtection="1">
      <alignment horizontal="left" vertical="center" indent="3"/>
    </xf>
    <xf numFmtId="0" fontId="95" fillId="0" borderId="56" xfId="105" applyFont="1" applyFill="1" applyBorder="1" applyAlignment="1" applyProtection="1">
      <alignment horizontal="left" vertical="center" wrapText="1" shrinkToFit="1"/>
      <protection locked="0"/>
    </xf>
    <xf numFmtId="0" fontId="104" fillId="0" borderId="46" xfId="105" applyFont="1" applyFill="1" applyBorder="1" applyAlignment="1" applyProtection="1">
      <alignment horizontal="left" vertical="center"/>
    </xf>
    <xf numFmtId="0" fontId="87" fillId="0" borderId="0" xfId="0" applyFont="1" applyProtection="1">
      <alignment vertical="center"/>
      <protection locked="0"/>
    </xf>
    <xf numFmtId="0" fontId="87" fillId="0" borderId="0" xfId="0" applyFont="1" applyProtection="1">
      <alignment vertical="center"/>
    </xf>
    <xf numFmtId="0" fontId="95" fillId="34" borderId="44" xfId="0" applyFont="1" applyFill="1" applyBorder="1" applyAlignment="1" applyProtection="1">
      <alignment horizontal="center" vertical="center"/>
      <protection locked="0"/>
    </xf>
    <xf numFmtId="0" fontId="87" fillId="35" borderId="45" xfId="0" applyFont="1" applyFill="1" applyBorder="1" applyAlignment="1" applyProtection="1">
      <alignment horizontal="center" vertical="center" wrapText="1"/>
    </xf>
    <xf numFmtId="0" fontId="95" fillId="34" borderId="47" xfId="0" applyFont="1" applyFill="1" applyBorder="1" applyAlignment="1" applyProtection="1">
      <alignment horizontal="center" vertical="center"/>
      <protection locked="0"/>
    </xf>
    <xf numFmtId="0" fontId="147" fillId="34" borderId="47" xfId="0" applyFont="1" applyFill="1" applyBorder="1" applyAlignment="1" applyProtection="1">
      <alignment horizontal="center" vertical="center"/>
      <protection locked="0"/>
    </xf>
    <xf numFmtId="0" fontId="101" fillId="34" borderId="78" xfId="0" applyFont="1" applyFill="1" applyBorder="1" applyAlignment="1" applyProtection="1">
      <alignment horizontal="left" vertical="top" wrapText="1" shrinkToFit="1"/>
      <protection locked="0"/>
    </xf>
    <xf numFmtId="0" fontId="121" fillId="0" borderId="44" xfId="0" applyFont="1" applyBorder="1" applyAlignment="1" applyProtection="1">
      <alignment horizontal="center" vertical="center" wrapText="1" shrinkToFit="1"/>
      <protection locked="0"/>
    </xf>
    <xf numFmtId="0" fontId="82" fillId="35" borderId="44" xfId="105" applyFont="1" applyFill="1" applyBorder="1" applyAlignment="1" applyProtection="1">
      <alignment horizontal="right" vertical="center" wrapText="1"/>
    </xf>
    <xf numFmtId="0" fontId="82" fillId="29" borderId="44" xfId="105" applyFont="1" applyFill="1" applyBorder="1" applyAlignment="1" applyProtection="1">
      <alignment horizontal="right" vertical="center" wrapText="1"/>
    </xf>
    <xf numFmtId="0" fontId="116" fillId="29" borderId="47" xfId="105" applyFont="1" applyFill="1" applyBorder="1" applyAlignment="1" applyProtection="1">
      <alignment horizontal="left" vertical="center" indent="1" shrinkToFit="1"/>
    </xf>
    <xf numFmtId="0" fontId="116" fillId="29" borderId="47" xfId="105" applyFont="1" applyFill="1" applyBorder="1" applyAlignment="1" applyProtection="1">
      <alignment horizontal="left" vertical="center" indent="2" shrinkToFit="1"/>
    </xf>
    <xf numFmtId="0" fontId="116" fillId="29" borderId="47" xfId="105" applyFont="1" applyFill="1" applyBorder="1" applyAlignment="1" applyProtection="1">
      <alignment vertical="center" shrinkToFit="1"/>
    </xf>
    <xf numFmtId="0" fontId="91" fillId="29" borderId="45" xfId="0" applyFont="1" applyFill="1" applyBorder="1" applyAlignment="1" applyProtection="1">
      <alignment horizontal="center" vertical="center" wrapText="1"/>
    </xf>
    <xf numFmtId="0" fontId="92" fillId="35" borderId="50" xfId="0" applyFont="1" applyFill="1" applyBorder="1" applyAlignment="1" applyProtection="1">
      <alignment horizontal="center" vertical="center"/>
    </xf>
    <xf numFmtId="49" fontId="92" fillId="28" borderId="30" xfId="0" applyNumberFormat="1" applyFont="1" applyFill="1" applyBorder="1" applyAlignment="1" applyProtection="1">
      <alignment horizontal="center" vertical="center"/>
    </xf>
    <xf numFmtId="0" fontId="104" fillId="29" borderId="35" xfId="105" applyFont="1" applyFill="1" applyBorder="1" applyAlignment="1" applyProtection="1">
      <alignment vertical="center"/>
    </xf>
    <xf numFmtId="0" fontId="104" fillId="29" borderId="36" xfId="105" applyFont="1" applyFill="1" applyBorder="1" applyAlignment="1" applyProtection="1">
      <alignment vertical="center"/>
    </xf>
    <xf numFmtId="0" fontId="104" fillId="29" borderId="37" xfId="105" applyFont="1" applyFill="1" applyBorder="1" applyAlignment="1" applyProtection="1">
      <alignment vertical="center"/>
    </xf>
    <xf numFmtId="0" fontId="104" fillId="0" borderId="45" xfId="105" applyNumberFormat="1" applyFont="1" applyBorder="1" applyProtection="1">
      <alignment vertical="center"/>
    </xf>
    <xf numFmtId="0" fontId="104" fillId="0" borderId="94" xfId="105" applyFont="1" applyFill="1" applyBorder="1" applyAlignment="1" applyProtection="1">
      <alignment horizontal="left" vertical="center"/>
    </xf>
    <xf numFmtId="0" fontId="104" fillId="0" borderId="83" xfId="105" applyFont="1" applyFill="1" applyBorder="1" applyAlignment="1" applyProtection="1">
      <alignment horizontal="left" vertical="center"/>
    </xf>
    <xf numFmtId="0" fontId="151" fillId="0" borderId="0" xfId="0" applyFont="1" applyProtection="1">
      <alignment vertical="center"/>
      <protection locked="0"/>
    </xf>
    <xf numFmtId="0" fontId="151" fillId="0" borderId="0" xfId="0" applyFont="1" applyProtection="1">
      <alignment vertical="center"/>
    </xf>
    <xf numFmtId="0" fontId="151" fillId="39" borderId="44" xfId="0" applyFont="1" applyFill="1" applyBorder="1" applyProtection="1">
      <alignment vertical="center"/>
    </xf>
    <xf numFmtId="0" fontId="151" fillId="38" borderId="44" xfId="0" applyFont="1" applyFill="1" applyBorder="1" applyProtection="1">
      <alignment vertical="center"/>
    </xf>
    <xf numFmtId="186" fontId="154" fillId="35" borderId="45" xfId="1" applyNumberFormat="1" applyFont="1" applyFill="1" applyBorder="1" applyAlignment="1" applyProtection="1">
      <alignment horizontal="center" vertical="center"/>
    </xf>
    <xf numFmtId="0" fontId="151" fillId="41" borderId="113" xfId="0" applyFont="1" applyFill="1" applyBorder="1" applyAlignment="1" applyProtection="1">
      <alignment horizontal="center" vertical="center" wrapText="1"/>
    </xf>
    <xf numFmtId="0" fontId="151" fillId="41" borderId="44" xfId="0" applyFont="1" applyFill="1" applyBorder="1" applyAlignment="1" applyProtection="1">
      <alignment horizontal="center" vertical="center" wrapText="1"/>
    </xf>
    <xf numFmtId="0" fontId="151" fillId="41" borderId="44" xfId="0" applyFont="1" applyFill="1" applyBorder="1" applyAlignment="1" applyProtection="1">
      <alignment horizontal="center" vertical="center"/>
    </xf>
    <xf numFmtId="186" fontId="105" fillId="41" borderId="44" xfId="1" applyNumberFormat="1" applyFont="1" applyFill="1" applyBorder="1" applyAlignment="1" applyProtection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Protection="1">
      <alignment vertical="center"/>
      <protection hidden="1"/>
    </xf>
    <xf numFmtId="0" fontId="104" fillId="35" borderId="44" xfId="0" applyFont="1" applyFill="1" applyBorder="1" applyAlignment="1" applyProtection="1">
      <alignment horizontal="center" vertical="center" wrapText="1"/>
    </xf>
    <xf numFmtId="0" fontId="104" fillId="35" borderId="50" xfId="0" applyFont="1" applyFill="1" applyBorder="1" applyAlignment="1" applyProtection="1">
      <alignment horizontal="center" vertical="center" wrapText="1"/>
    </xf>
    <xf numFmtId="0" fontId="151" fillId="0" borderId="44" xfId="0" applyFont="1" applyBorder="1" applyProtection="1">
      <alignment vertical="center"/>
    </xf>
    <xf numFmtId="0" fontId="151" fillId="0" borderId="50" xfId="0" applyFont="1" applyBorder="1" applyProtection="1">
      <alignment vertical="center"/>
    </xf>
    <xf numFmtId="0" fontId="91" fillId="35" borderId="50" xfId="0" applyFont="1" applyFill="1" applyBorder="1" applyAlignment="1" applyProtection="1">
      <alignment horizontal="center" vertical="center" wrapText="1"/>
    </xf>
    <xf numFmtId="0" fontId="158" fillId="26" borderId="50" xfId="0" applyFont="1" applyFill="1" applyBorder="1" applyAlignment="1" applyProtection="1">
      <alignment horizontal="center" vertical="center" wrapText="1"/>
    </xf>
    <xf numFmtId="0" fontId="104" fillId="0" borderId="45" xfId="105" applyFont="1" applyFill="1" applyBorder="1" applyAlignment="1" applyProtection="1">
      <alignment horizontal="left" vertical="center" wrapText="1" indent="3"/>
    </xf>
    <xf numFmtId="0" fontId="104" fillId="0" borderId="46" xfId="105" applyFont="1" applyFill="1" applyBorder="1" applyAlignment="1" applyProtection="1">
      <alignment horizontal="left" vertical="center" wrapText="1" indent="3"/>
    </xf>
    <xf numFmtId="0" fontId="104" fillId="0" borderId="47" xfId="105" applyFont="1" applyFill="1" applyBorder="1" applyAlignment="1" applyProtection="1">
      <alignment horizontal="left" vertical="center" wrapText="1" indent="3"/>
    </xf>
    <xf numFmtId="0" fontId="104" fillId="0" borderId="44" xfId="105" applyFont="1" applyFill="1" applyBorder="1" applyAlignment="1" applyProtection="1">
      <alignment horizontal="left" vertical="top" wrapText="1"/>
    </xf>
    <xf numFmtId="0" fontId="78" fillId="36" borderId="35" xfId="105" applyFont="1" applyFill="1" applyBorder="1" applyAlignment="1" applyProtection="1">
      <alignment horizontal="left" vertical="center" wrapText="1"/>
    </xf>
    <xf numFmtId="0" fontId="78" fillId="36" borderId="36" xfId="105" applyFont="1" applyFill="1" applyBorder="1" applyAlignment="1" applyProtection="1">
      <alignment horizontal="left" vertical="center" wrapText="1"/>
    </xf>
    <xf numFmtId="0" fontId="78" fillId="36" borderId="37" xfId="105" applyFont="1" applyFill="1" applyBorder="1" applyAlignment="1" applyProtection="1">
      <alignment horizontal="left" vertical="center" wrapText="1"/>
    </xf>
    <xf numFmtId="0" fontId="161" fillId="0" borderId="45" xfId="105" applyFont="1" applyFill="1" applyBorder="1" applyAlignment="1" applyProtection="1">
      <alignment horizontal="left" vertical="center" wrapText="1"/>
    </xf>
    <xf numFmtId="0" fontId="104" fillId="0" borderId="46" xfId="105" applyFont="1" applyFill="1" applyBorder="1" applyAlignment="1" applyProtection="1">
      <alignment horizontal="left" vertical="center" wrapText="1"/>
    </xf>
    <xf numFmtId="0" fontId="104" fillId="0" borderId="47" xfId="105" applyFont="1" applyFill="1" applyBorder="1" applyAlignment="1" applyProtection="1">
      <alignment horizontal="left" vertical="center" wrapText="1"/>
    </xf>
    <xf numFmtId="0" fontId="76" fillId="36" borderId="35" xfId="105" applyFont="1" applyFill="1" applyBorder="1" applyAlignment="1" applyProtection="1">
      <alignment horizontal="left" vertical="center" wrapText="1"/>
    </xf>
    <xf numFmtId="0" fontId="78" fillId="36" borderId="45" xfId="105" applyFont="1" applyFill="1" applyBorder="1" applyAlignment="1" applyProtection="1">
      <alignment horizontal="left" vertical="center" wrapText="1"/>
    </xf>
    <xf numFmtId="0" fontId="78" fillId="36" borderId="46" xfId="105" applyFont="1" applyFill="1" applyBorder="1" applyAlignment="1" applyProtection="1">
      <alignment horizontal="left" vertical="center" wrapText="1"/>
    </xf>
    <xf numFmtId="0" fontId="78" fillId="36" borderId="47" xfId="105" applyFont="1" applyFill="1" applyBorder="1" applyAlignment="1" applyProtection="1">
      <alignment horizontal="left" vertical="center" wrapText="1"/>
    </xf>
    <xf numFmtId="0" fontId="104" fillId="0" borderId="45" xfId="105" applyFont="1" applyFill="1" applyBorder="1" applyAlignment="1" applyProtection="1">
      <alignment horizontal="left" vertical="top" wrapText="1"/>
    </xf>
    <xf numFmtId="0" fontId="104" fillId="0" borderId="46" xfId="105" applyFont="1" applyFill="1" applyBorder="1" applyAlignment="1" applyProtection="1">
      <alignment horizontal="left" vertical="top"/>
    </xf>
    <xf numFmtId="0" fontId="104" fillId="0" borderId="47" xfId="105" applyFont="1" applyFill="1" applyBorder="1" applyAlignment="1" applyProtection="1">
      <alignment horizontal="left" vertical="top"/>
    </xf>
    <xf numFmtId="0" fontId="78" fillId="36" borderId="30" xfId="105" applyFont="1" applyFill="1" applyBorder="1" applyAlignment="1" applyProtection="1">
      <alignment horizontal="left" vertical="center" wrapText="1"/>
    </xf>
    <xf numFmtId="0" fontId="78" fillId="36" borderId="31" xfId="105" applyFont="1" applyFill="1" applyBorder="1" applyAlignment="1" applyProtection="1">
      <alignment horizontal="left" vertical="center" wrapText="1"/>
    </xf>
    <xf numFmtId="0" fontId="78" fillId="36" borderId="32" xfId="105" applyFont="1" applyFill="1" applyBorder="1" applyAlignment="1" applyProtection="1">
      <alignment horizontal="left" vertical="center" wrapText="1"/>
    </xf>
    <xf numFmtId="0" fontId="86" fillId="0" borderId="45" xfId="105" applyFont="1" applyFill="1" applyBorder="1" applyAlignment="1" applyProtection="1">
      <alignment horizontal="left" vertical="center" wrapText="1" indent="3"/>
    </xf>
    <xf numFmtId="0" fontId="86" fillId="0" borderId="46" xfId="105" applyFont="1" applyFill="1" applyBorder="1" applyAlignment="1" applyProtection="1">
      <alignment horizontal="left" vertical="center" wrapText="1" indent="3"/>
    </xf>
    <xf numFmtId="0" fontId="86" fillId="0" borderId="47" xfId="105" applyFont="1" applyFill="1" applyBorder="1" applyAlignment="1" applyProtection="1">
      <alignment horizontal="left" vertical="center" wrapText="1" indent="3"/>
    </xf>
    <xf numFmtId="0" fontId="80" fillId="26" borderId="45" xfId="105" applyFont="1" applyFill="1" applyBorder="1" applyAlignment="1" applyProtection="1">
      <alignment horizontal="left" vertical="center" wrapText="1" indent="3"/>
    </xf>
    <xf numFmtId="0" fontId="80" fillId="26" borderId="46" xfId="105" applyFont="1" applyFill="1" applyBorder="1" applyAlignment="1" applyProtection="1">
      <alignment horizontal="left" vertical="center" wrapText="1" indent="3"/>
    </xf>
    <xf numFmtId="0" fontId="80" fillId="26" borderId="47" xfId="105" applyFont="1" applyFill="1" applyBorder="1" applyAlignment="1" applyProtection="1">
      <alignment horizontal="left" vertical="center" wrapText="1" indent="3"/>
    </xf>
    <xf numFmtId="0" fontId="95" fillId="0" borderId="45" xfId="105" applyFont="1" applyFill="1" applyBorder="1" applyAlignment="1" applyProtection="1">
      <alignment horizontal="left" vertical="center" wrapText="1" shrinkToFit="1"/>
      <protection locked="0"/>
    </xf>
    <xf numFmtId="0" fontId="95" fillId="0" borderId="47" xfId="105" applyFont="1" applyFill="1" applyBorder="1" applyAlignment="1" applyProtection="1">
      <alignment horizontal="left" vertical="center" wrapText="1" shrinkToFit="1"/>
      <protection locked="0"/>
    </xf>
    <xf numFmtId="49" fontId="95" fillId="0" borderId="45" xfId="105" applyNumberFormat="1" applyFont="1" applyFill="1" applyBorder="1" applyAlignment="1" applyProtection="1">
      <alignment horizontal="left" vertical="center" wrapText="1" shrinkToFit="1"/>
      <protection locked="0"/>
    </xf>
    <xf numFmtId="49" fontId="95" fillId="0" borderId="47" xfId="105" applyNumberFormat="1" applyFont="1" applyFill="1" applyBorder="1" applyAlignment="1" applyProtection="1">
      <alignment horizontal="left" vertical="center" wrapText="1" shrinkToFit="1"/>
      <protection locked="0"/>
    </xf>
    <xf numFmtId="0" fontId="95" fillId="0" borderId="45" xfId="105" applyFont="1" applyFill="1" applyBorder="1" applyAlignment="1" applyProtection="1">
      <alignment horizontal="left" vertical="center" wrapText="1"/>
      <protection locked="0"/>
    </xf>
    <xf numFmtId="0" fontId="95" fillId="0" borderId="47" xfId="105" applyFont="1" applyFill="1" applyBorder="1" applyAlignment="1" applyProtection="1">
      <alignment horizontal="left" vertical="center" wrapText="1"/>
      <protection locked="0"/>
    </xf>
    <xf numFmtId="0" fontId="79" fillId="35" borderId="48" xfId="105" applyFont="1" applyFill="1" applyBorder="1" applyAlignment="1" applyProtection="1">
      <alignment horizontal="center" vertical="center" wrapText="1"/>
    </xf>
    <xf numFmtId="0" fontId="82" fillId="35" borderId="48" xfId="105" applyFont="1" applyFill="1" applyBorder="1" applyAlignment="1" applyProtection="1">
      <alignment horizontal="center" vertical="center" wrapText="1"/>
    </xf>
    <xf numFmtId="0" fontId="82" fillId="35" borderId="49" xfId="105" applyFont="1" applyFill="1" applyBorder="1" applyAlignment="1" applyProtection="1">
      <alignment horizontal="center" vertical="center" wrapText="1"/>
    </xf>
    <xf numFmtId="0" fontId="103" fillId="0" borderId="50" xfId="105" applyFont="1" applyFill="1" applyBorder="1" applyAlignment="1" applyProtection="1">
      <alignment horizontal="center" vertical="center" wrapText="1"/>
    </xf>
    <xf numFmtId="0" fontId="103" fillId="0" borderId="48" xfId="105" applyFont="1" applyFill="1" applyBorder="1" applyAlignment="1" applyProtection="1">
      <alignment horizontal="center" vertical="center" wrapText="1"/>
    </xf>
    <xf numFmtId="0" fontId="78" fillId="36" borderId="45" xfId="105" applyFont="1" applyFill="1" applyBorder="1" applyAlignment="1" applyProtection="1">
      <alignment horizontal="center" vertical="center" wrapText="1"/>
    </xf>
    <xf numFmtId="0" fontId="78" fillId="36" borderId="46" xfId="105" applyFont="1" applyFill="1" applyBorder="1" applyAlignment="1" applyProtection="1">
      <alignment horizontal="center" vertical="center" wrapText="1"/>
    </xf>
    <xf numFmtId="0" fontId="78" fillId="36" borderId="47" xfId="105" applyFont="1" applyFill="1" applyBorder="1" applyAlignment="1" applyProtection="1">
      <alignment horizontal="center" vertical="center" wrapText="1"/>
    </xf>
    <xf numFmtId="0" fontId="95" fillId="0" borderId="30" xfId="105" applyFont="1" applyFill="1" applyBorder="1" applyAlignment="1" applyProtection="1">
      <alignment horizontal="left" vertical="center" wrapText="1" shrinkToFit="1"/>
      <protection locked="0"/>
    </xf>
    <xf numFmtId="0" fontId="116" fillId="29" borderId="45" xfId="105" applyFont="1" applyFill="1" applyBorder="1" applyAlignment="1" applyProtection="1">
      <alignment horizontal="left" vertical="center" indent="3" shrinkToFit="1"/>
    </xf>
    <xf numFmtId="0" fontId="116" fillId="29" borderId="46" xfId="105" applyFont="1" applyFill="1" applyBorder="1" applyAlignment="1" applyProtection="1">
      <alignment horizontal="left" vertical="center" indent="3" shrinkToFit="1"/>
    </xf>
    <xf numFmtId="0" fontId="82" fillId="35" borderId="30" xfId="105" applyFont="1" applyFill="1" applyBorder="1" applyAlignment="1" applyProtection="1">
      <alignment horizontal="right" vertical="center" wrapText="1"/>
    </xf>
    <xf numFmtId="0" fontId="82" fillId="35" borderId="32" xfId="105" applyFont="1" applyFill="1" applyBorder="1" applyAlignment="1" applyProtection="1">
      <alignment horizontal="right" vertical="center" wrapText="1"/>
    </xf>
    <xf numFmtId="0" fontId="82" fillId="35" borderId="33" xfId="105" applyFont="1" applyFill="1" applyBorder="1" applyAlignment="1" applyProtection="1">
      <alignment horizontal="right" vertical="center" wrapText="1"/>
    </xf>
    <xf numFmtId="0" fontId="82" fillId="35" borderId="34" xfId="105" applyFont="1" applyFill="1" applyBorder="1" applyAlignment="1" applyProtection="1">
      <alignment horizontal="right" vertical="center" wrapText="1"/>
    </xf>
    <xf numFmtId="0" fontId="82" fillId="35" borderId="45" xfId="105" applyFont="1" applyFill="1" applyBorder="1" applyAlignment="1" applyProtection="1">
      <alignment horizontal="right" vertical="center" wrapText="1"/>
    </xf>
    <xf numFmtId="0" fontId="82" fillId="35" borderId="47" xfId="105" applyFont="1" applyFill="1" applyBorder="1" applyAlignment="1" applyProtection="1">
      <alignment horizontal="right" vertical="center" wrapText="1"/>
    </xf>
    <xf numFmtId="0" fontId="82" fillId="35" borderId="35" xfId="105" applyFont="1" applyFill="1" applyBorder="1" applyAlignment="1" applyProtection="1">
      <alignment horizontal="right" vertical="center" wrapText="1"/>
    </xf>
    <xf numFmtId="0" fontId="82" fillId="35" borderId="37" xfId="105" applyFont="1" applyFill="1" applyBorder="1" applyAlignment="1" applyProtection="1">
      <alignment horizontal="right" vertical="center" wrapText="1"/>
    </xf>
    <xf numFmtId="0" fontId="82" fillId="35" borderId="31" xfId="105" applyFont="1" applyFill="1" applyBorder="1" applyAlignment="1" applyProtection="1">
      <alignment horizontal="right" vertical="center" wrapText="1"/>
    </xf>
    <xf numFmtId="0" fontId="116" fillId="29" borderId="0" xfId="105" applyFont="1" applyFill="1" applyBorder="1" applyAlignment="1" applyProtection="1">
      <alignment horizontal="left" vertical="center" indent="3" shrinkToFit="1"/>
    </xf>
    <xf numFmtId="0" fontId="116" fillId="29" borderId="31" xfId="105" applyFont="1" applyFill="1" applyBorder="1" applyAlignment="1" applyProtection="1">
      <alignment horizontal="left" vertical="center" indent="3" shrinkToFit="1"/>
    </xf>
    <xf numFmtId="0" fontId="116" fillId="29" borderId="32" xfId="105" applyFont="1" applyFill="1" applyBorder="1" applyAlignment="1" applyProtection="1">
      <alignment horizontal="left" vertical="center" indent="3" shrinkToFit="1"/>
    </xf>
    <xf numFmtId="0" fontId="78" fillId="0" borderId="45" xfId="105" applyFont="1" applyFill="1" applyBorder="1" applyAlignment="1" applyProtection="1">
      <alignment horizontal="center" vertical="center" wrapText="1"/>
    </xf>
    <xf numFmtId="0" fontId="78" fillId="0" borderId="47" xfId="105" applyFont="1" applyFill="1" applyBorder="1" applyAlignment="1" applyProtection="1">
      <alignment horizontal="center" vertical="center"/>
    </xf>
    <xf numFmtId="0" fontId="78" fillId="26" borderId="45" xfId="105" applyFont="1" applyFill="1" applyBorder="1" applyAlignment="1" applyProtection="1">
      <alignment horizontal="left" vertical="center" wrapText="1"/>
    </xf>
    <xf numFmtId="0" fontId="78" fillId="26" borderId="46" xfId="105" applyFont="1" applyFill="1" applyBorder="1" applyAlignment="1" applyProtection="1">
      <alignment horizontal="left" vertical="center" wrapText="1"/>
    </xf>
    <xf numFmtId="0" fontId="78" fillId="26" borderId="31" xfId="105" applyFont="1" applyFill="1" applyBorder="1" applyAlignment="1" applyProtection="1">
      <alignment horizontal="left" vertical="center" wrapText="1"/>
    </xf>
    <xf numFmtId="0" fontId="78" fillId="26" borderId="47" xfId="105" applyFont="1" applyFill="1" applyBorder="1" applyAlignment="1" applyProtection="1">
      <alignment horizontal="left" vertical="center" wrapText="1"/>
    </xf>
    <xf numFmtId="0" fontId="82" fillId="35" borderId="30" xfId="105" applyFont="1" applyFill="1" applyBorder="1" applyAlignment="1" applyProtection="1">
      <alignment horizontal="center" vertical="center" wrapText="1"/>
    </xf>
    <xf numFmtId="0" fontId="82" fillId="35" borderId="32" xfId="105" applyFont="1" applyFill="1" applyBorder="1" applyAlignment="1" applyProtection="1">
      <alignment horizontal="center" vertical="center"/>
    </xf>
    <xf numFmtId="0" fontId="82" fillId="35" borderId="32" xfId="105" applyFont="1" applyFill="1" applyBorder="1" applyAlignment="1" applyProtection="1">
      <alignment horizontal="center" vertical="center" wrapText="1"/>
    </xf>
    <xf numFmtId="0" fontId="82" fillId="35" borderId="35" xfId="105" applyFont="1" applyFill="1" applyBorder="1" applyAlignment="1" applyProtection="1">
      <alignment horizontal="center" vertical="center" wrapText="1"/>
    </xf>
    <xf numFmtId="0" fontId="82" fillId="35" borderId="37" xfId="105" applyFont="1" applyFill="1" applyBorder="1" applyAlignment="1" applyProtection="1">
      <alignment horizontal="center" vertical="center" wrapText="1"/>
    </xf>
    <xf numFmtId="0" fontId="82" fillId="35" borderId="46" xfId="105" applyFont="1" applyFill="1" applyBorder="1" applyAlignment="1" applyProtection="1">
      <alignment horizontal="center" vertical="center" wrapText="1"/>
    </xf>
    <xf numFmtId="0" fontId="82" fillId="35" borderId="37" xfId="105" applyFont="1" applyFill="1" applyBorder="1" applyAlignment="1" applyProtection="1">
      <alignment horizontal="center" vertical="center"/>
    </xf>
    <xf numFmtId="183" fontId="35" fillId="0" borderId="31" xfId="44" applyNumberFormat="1" applyFont="1" applyBorder="1" applyAlignment="1" applyProtection="1">
      <alignment horizontal="right" vertical="center"/>
    </xf>
    <xf numFmtId="183" fontId="35" fillId="0" borderId="0" xfId="44" applyNumberFormat="1" applyFont="1" applyBorder="1" applyAlignment="1" applyProtection="1">
      <alignment horizontal="right" vertical="center"/>
    </xf>
    <xf numFmtId="183" fontId="37" fillId="5" borderId="31" xfId="44" applyNumberFormat="1" applyFont="1" applyFill="1" applyBorder="1" applyAlignment="1" applyProtection="1">
      <alignment horizontal="left" vertical="center"/>
      <protection locked="0"/>
    </xf>
    <xf numFmtId="183" fontId="37" fillId="5" borderId="0" xfId="44" applyNumberFormat="1" applyFont="1" applyFill="1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left" vertical="top"/>
      <protection locked="0"/>
    </xf>
    <xf numFmtId="0" fontId="0" fillId="0" borderId="33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34" xfId="0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0" fontId="0" fillId="0" borderId="36" xfId="0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183" fontId="0" fillId="24" borderId="25" xfId="44" applyNumberFormat="1" applyFont="1" applyFill="1" applyBorder="1" applyAlignment="1" applyProtection="1">
      <alignment horizontal="center" vertical="center"/>
    </xf>
    <xf numFmtId="183" fontId="36" fillId="24" borderId="21" xfId="44" applyNumberFormat="1" applyFont="1" applyFill="1" applyBorder="1" applyAlignment="1" applyProtection="1">
      <alignment horizontal="center" vertical="center"/>
    </xf>
    <xf numFmtId="183" fontId="36" fillId="24" borderId="26" xfId="44" applyNumberFormat="1" applyFont="1" applyFill="1" applyBorder="1" applyAlignment="1" applyProtection="1">
      <alignment horizontal="center" vertical="center"/>
    </xf>
    <xf numFmtId="186" fontId="40" fillId="25" borderId="26" xfId="44" applyNumberFormat="1" applyFont="1" applyFill="1" applyBorder="1" applyAlignment="1" applyProtection="1">
      <alignment horizontal="center" vertical="center"/>
    </xf>
    <xf numFmtId="183" fontId="40" fillId="0" borderId="26" xfId="44" applyNumberFormat="1" applyFont="1" applyBorder="1" applyAlignment="1" applyProtection="1">
      <alignment horizontal="center" vertical="center"/>
    </xf>
    <xf numFmtId="183" fontId="0" fillId="24" borderId="23" xfId="44" applyNumberFormat="1" applyFont="1" applyFill="1" applyBorder="1" applyAlignment="1" applyProtection="1">
      <alignment horizontal="center" vertical="center"/>
    </xf>
    <xf numFmtId="183" fontId="55" fillId="24" borderId="21" xfId="44" applyNumberFormat="1" applyFont="1" applyFill="1" applyBorder="1" applyAlignment="1" applyProtection="1">
      <alignment horizontal="center"/>
    </xf>
    <xf numFmtId="186" fontId="40" fillId="25" borderId="21" xfId="44" applyNumberFormat="1" applyFont="1" applyFill="1" applyBorder="1" applyAlignment="1" applyProtection="1">
      <alignment horizontal="center" vertical="center"/>
    </xf>
    <xf numFmtId="183" fontId="36" fillId="24" borderId="21" xfId="44" applyNumberFormat="1" applyFont="1" applyFill="1" applyBorder="1" applyAlignment="1" applyProtection="1">
      <alignment horizontal="center" vertical="top" shrinkToFit="1"/>
    </xf>
    <xf numFmtId="183" fontId="40" fillId="0" borderId="29" xfId="44" applyNumberFormat="1" applyFont="1" applyBorder="1" applyAlignment="1" applyProtection="1">
      <alignment horizontal="left" vertical="center" wrapText="1"/>
    </xf>
    <xf numFmtId="183" fontId="40" fillId="0" borderId="24" xfId="44" applyNumberFormat="1" applyFont="1" applyBorder="1" applyAlignment="1" applyProtection="1">
      <alignment horizontal="left" vertical="center" wrapText="1"/>
    </xf>
    <xf numFmtId="183" fontId="40" fillId="0" borderId="42" xfId="44" applyNumberFormat="1" applyFont="1" applyBorder="1" applyAlignment="1" applyProtection="1">
      <alignment horizontal="left" vertical="center" wrapText="1"/>
    </xf>
    <xf numFmtId="183" fontId="40" fillId="0" borderId="22" xfId="44" applyNumberFormat="1" applyFont="1" applyBorder="1" applyAlignment="1" applyProtection="1">
      <alignment horizontal="left" vertical="center" wrapText="1"/>
    </xf>
    <xf numFmtId="183" fontId="0" fillId="24" borderId="13" xfId="44" applyNumberFormat="1" applyFont="1" applyFill="1" applyBorder="1" applyAlignment="1" applyProtection="1">
      <alignment horizontal="center" vertical="center"/>
    </xf>
    <xf numFmtId="183" fontId="36" fillId="24" borderId="14" xfId="44" applyNumberFormat="1" applyFont="1" applyFill="1" applyBorder="1" applyAlignment="1" applyProtection="1">
      <alignment horizontal="center"/>
    </xf>
    <xf numFmtId="183" fontId="36" fillId="24" borderId="14" xfId="44" applyNumberFormat="1" applyFont="1" applyFill="1" applyBorder="1" applyAlignment="1" applyProtection="1">
      <alignment horizontal="center" vertical="center"/>
    </xf>
    <xf numFmtId="186" fontId="40" fillId="25" borderId="14" xfId="44" applyNumberFormat="1" applyFont="1" applyFill="1" applyBorder="1" applyAlignment="1" applyProtection="1">
      <alignment horizontal="center" vertical="center"/>
    </xf>
    <xf numFmtId="183" fontId="40" fillId="0" borderId="14" xfId="44" applyNumberFormat="1" applyFont="1" applyBorder="1" applyAlignment="1" applyProtection="1">
      <alignment horizontal="center" vertical="center"/>
    </xf>
    <xf numFmtId="183" fontId="36" fillId="24" borderId="21" xfId="44" applyNumberFormat="1" applyFont="1" applyFill="1" applyBorder="1" applyAlignment="1" applyProtection="1">
      <alignment horizontal="center" vertical="top"/>
    </xf>
    <xf numFmtId="183" fontId="40" fillId="5" borderId="0" xfId="44" applyNumberFormat="1" applyFont="1" applyFill="1" applyBorder="1" applyAlignment="1" applyProtection="1">
      <alignment horizontal="center" vertical="center"/>
      <protection locked="0"/>
    </xf>
    <xf numFmtId="183" fontId="40" fillId="0" borderId="0" xfId="44" applyNumberFormat="1" applyFont="1" applyBorder="1" applyAlignment="1" applyProtection="1">
      <alignment horizontal="center" vertical="center"/>
    </xf>
    <xf numFmtId="183" fontId="6" fillId="0" borderId="11" xfId="44" applyNumberFormat="1" applyFont="1" applyBorder="1" applyAlignment="1" applyProtection="1">
      <alignment horizontal="center" vertical="center"/>
    </xf>
    <xf numFmtId="183" fontId="40" fillId="4" borderId="15" xfId="44" applyNumberFormat="1" applyFont="1" applyFill="1" applyBorder="1" applyAlignment="1" applyProtection="1">
      <alignment horizontal="center" vertical="center"/>
    </xf>
    <xf numFmtId="183" fontId="40" fillId="4" borderId="0" xfId="44" applyNumberFormat="1" applyFont="1" applyFill="1" applyBorder="1" applyAlignment="1" applyProtection="1">
      <alignment horizontal="center" vertical="center"/>
    </xf>
    <xf numFmtId="183" fontId="45" fillId="0" borderId="0" xfId="44" applyNumberFormat="1" applyFont="1" applyBorder="1" applyAlignment="1" applyProtection="1">
      <alignment horizontal="center" vertical="center"/>
    </xf>
    <xf numFmtId="183" fontId="44" fillId="0" borderId="0" xfId="44" applyNumberFormat="1" applyFont="1" applyBorder="1" applyAlignment="1" applyProtection="1">
      <alignment horizontal="center" vertical="center"/>
    </xf>
    <xf numFmtId="183" fontId="63" fillId="24" borderId="0" xfId="44" applyNumberFormat="1" applyFont="1" applyFill="1" applyBorder="1" applyAlignment="1" applyProtection="1">
      <alignment horizontal="left" vertical="center"/>
    </xf>
    <xf numFmtId="183" fontId="64" fillId="0" borderId="0" xfId="44" applyNumberFormat="1" applyFont="1" applyBorder="1" applyAlignment="1" applyProtection="1">
      <alignment horizontal="center" vertical="center"/>
    </xf>
    <xf numFmtId="183" fontId="58" fillId="0" borderId="0" xfId="44" applyNumberFormat="1" applyFont="1" applyBorder="1" applyAlignment="1" applyProtection="1">
      <alignment horizontal="left" vertical="center" wrapText="1"/>
    </xf>
    <xf numFmtId="0" fontId="0" fillId="0" borderId="0" xfId="0" applyBorder="1" applyProtection="1">
      <alignment vertical="center"/>
    </xf>
    <xf numFmtId="183" fontId="40" fillId="0" borderId="11" xfId="44" applyNumberFormat="1" applyFont="1" applyBorder="1" applyAlignment="1" applyProtection="1">
      <alignment horizontal="center" vertical="center" wrapText="1"/>
    </xf>
    <xf numFmtId="183" fontId="40" fillId="5" borderId="15" xfId="44" applyNumberFormat="1" applyFont="1" applyFill="1" applyBorder="1" applyAlignment="1" applyProtection="1">
      <alignment horizontal="center" vertical="center"/>
      <protection locked="0"/>
    </xf>
    <xf numFmtId="0" fontId="0" fillId="24" borderId="0" xfId="0" applyFill="1" applyBorder="1" applyProtection="1">
      <alignment vertical="center"/>
    </xf>
    <xf numFmtId="183" fontId="45" fillId="0" borderId="0" xfId="44" applyNumberFormat="1" applyFont="1" applyBorder="1" applyAlignment="1" applyProtection="1">
      <alignment horizontal="right" vertical="center"/>
    </xf>
    <xf numFmtId="183" fontId="57" fillId="0" borderId="11" xfId="44" applyNumberFormat="1" applyFont="1" applyBorder="1" applyAlignment="1" applyProtection="1">
      <alignment horizontal="center" vertical="center" wrapText="1"/>
    </xf>
    <xf numFmtId="183" fontId="19" fillId="0" borderId="0" xfId="44" applyNumberFormat="1" applyFont="1" applyBorder="1" applyAlignment="1" applyProtection="1">
      <alignment vertical="center"/>
    </xf>
    <xf numFmtId="183" fontId="40" fillId="4" borderId="12" xfId="44" applyNumberFormat="1" applyFont="1" applyFill="1" applyBorder="1" applyAlignment="1" applyProtection="1">
      <alignment horizontal="center" vertical="center"/>
    </xf>
    <xf numFmtId="183" fontId="6" fillId="0" borderId="11" xfId="44" applyNumberFormat="1" applyFont="1" applyBorder="1" applyAlignment="1" applyProtection="1">
      <alignment horizontal="center" vertical="center" wrapText="1"/>
    </xf>
    <xf numFmtId="183" fontId="44" fillId="0" borderId="0" xfId="44" applyNumberFormat="1" applyFont="1" applyBorder="1" applyAlignment="1" applyProtection="1">
      <alignment horizontal="center" vertical="top"/>
    </xf>
    <xf numFmtId="183" fontId="40" fillId="0" borderId="0" xfId="44" applyNumberFormat="1" applyFont="1" applyBorder="1" applyAlignment="1" applyProtection="1">
      <alignment horizontal="center" vertical="top"/>
    </xf>
    <xf numFmtId="183" fontId="0" fillId="24" borderId="0" xfId="44" applyNumberFormat="1" applyFont="1" applyFill="1" applyBorder="1" applyAlignment="1" applyProtection="1">
      <alignment horizontal="center" vertical="top"/>
    </xf>
    <xf numFmtId="183" fontId="45" fillId="0" borderId="12" xfId="44" applyNumberFormat="1" applyFont="1" applyBorder="1" applyAlignment="1" applyProtection="1">
      <alignment horizontal="center" vertical="center"/>
    </xf>
    <xf numFmtId="183" fontId="70" fillId="0" borderId="41" xfId="44" applyNumberFormat="1" applyFont="1" applyBorder="1" applyAlignment="1" applyProtection="1">
      <alignment horizontal="left" vertical="center" shrinkToFit="1"/>
    </xf>
    <xf numFmtId="183" fontId="70" fillId="0" borderId="16" xfId="44" applyNumberFormat="1" applyFont="1" applyBorder="1" applyAlignment="1" applyProtection="1">
      <alignment horizontal="left" vertical="center" shrinkToFit="1"/>
    </xf>
    <xf numFmtId="183" fontId="70" fillId="0" borderId="52" xfId="44" applyNumberFormat="1" applyFont="1" applyBorder="1" applyAlignment="1" applyProtection="1">
      <alignment horizontal="left" vertical="center" shrinkToFit="1"/>
    </xf>
    <xf numFmtId="0" fontId="35" fillId="42" borderId="31" xfId="0" applyFont="1" applyFill="1" applyBorder="1" applyAlignment="1" applyProtection="1">
      <alignment horizontal="center" vertical="center"/>
    </xf>
    <xf numFmtId="0" fontId="144" fillId="5" borderId="0" xfId="0" applyFont="1" applyFill="1" applyBorder="1" applyAlignment="1" applyProtection="1">
      <alignment horizontal="center" vertical="center"/>
      <protection locked="0"/>
    </xf>
    <xf numFmtId="183" fontId="46" fillId="26" borderId="38" xfId="44" applyNumberFormat="1" applyFont="1" applyFill="1" applyBorder="1" applyAlignment="1" applyProtection="1">
      <alignment horizontal="left" vertical="center"/>
    </xf>
    <xf numFmtId="183" fontId="46" fillId="26" borderId="39" xfId="44" applyNumberFormat="1" applyFont="1" applyFill="1" applyBorder="1" applyAlignment="1" applyProtection="1">
      <alignment horizontal="left" vertical="center"/>
    </xf>
    <xf numFmtId="183" fontId="46" fillId="26" borderId="51" xfId="44" applyNumberFormat="1" applyFont="1" applyFill="1" applyBorder="1" applyAlignment="1" applyProtection="1">
      <alignment horizontal="left" vertical="center"/>
    </xf>
    <xf numFmtId="183" fontId="96" fillId="37" borderId="0" xfId="44" applyNumberFormat="1" applyFont="1" applyFill="1" applyBorder="1" applyAlignment="1" applyProtection="1">
      <alignment horizontal="center" vertical="center"/>
    </xf>
    <xf numFmtId="183" fontId="40" fillId="5" borderId="0" xfId="44" applyNumberFormat="1" applyFont="1" applyFill="1" applyBorder="1" applyAlignment="1" applyProtection="1">
      <alignment horizontal="right" vertical="center"/>
      <protection locked="0"/>
    </xf>
    <xf numFmtId="185" fontId="40" fillId="5" borderId="0" xfId="44" applyNumberFormat="1" applyFont="1" applyFill="1" applyBorder="1" applyAlignment="1" applyProtection="1">
      <alignment horizontal="center" vertical="center"/>
      <protection locked="0"/>
    </xf>
    <xf numFmtId="185" fontId="40" fillId="4" borderId="0" xfId="44" applyNumberFormat="1" applyFont="1" applyFill="1" applyBorder="1" applyAlignment="1" applyProtection="1">
      <alignment horizontal="center" vertical="center"/>
    </xf>
    <xf numFmtId="183" fontId="6" fillId="24" borderId="11" xfId="44" applyNumberFormat="1" applyFont="1" applyFill="1" applyBorder="1" applyAlignment="1" applyProtection="1">
      <alignment horizontal="center" vertical="center"/>
    </xf>
    <xf numFmtId="0" fontId="92" fillId="36" borderId="45" xfId="0" applyFont="1" applyFill="1" applyBorder="1" applyAlignment="1" applyProtection="1">
      <alignment horizontal="center" vertical="center"/>
    </xf>
    <xf numFmtId="0" fontId="92" fillId="36" borderId="46" xfId="0" applyFont="1" applyFill="1" applyBorder="1" applyAlignment="1" applyProtection="1">
      <alignment horizontal="center" vertical="center"/>
    </xf>
    <xf numFmtId="0" fontId="92" fillId="36" borderId="31" xfId="0" applyFont="1" applyFill="1" applyBorder="1" applyAlignment="1" applyProtection="1">
      <alignment horizontal="center" vertical="center"/>
    </xf>
    <xf numFmtId="0" fontId="92" fillId="36" borderId="32" xfId="0" applyFont="1" applyFill="1" applyBorder="1" applyAlignment="1" applyProtection="1">
      <alignment horizontal="center" vertical="center"/>
    </xf>
    <xf numFmtId="0" fontId="90" fillId="35" borderId="44" xfId="0" applyFont="1" applyFill="1" applyBorder="1" applyAlignment="1" applyProtection="1">
      <alignment horizontal="left" vertical="center" indent="6"/>
      <protection hidden="1"/>
    </xf>
    <xf numFmtId="0" fontId="91" fillId="35" borderId="45" xfId="0" applyFont="1" applyFill="1" applyBorder="1" applyAlignment="1" applyProtection="1">
      <alignment horizontal="left" vertical="center" indent="8"/>
    </xf>
    <xf numFmtId="0" fontId="91" fillId="35" borderId="47" xfId="0" applyFont="1" applyFill="1" applyBorder="1" applyAlignment="1" applyProtection="1">
      <alignment horizontal="left" vertical="center" indent="8"/>
    </xf>
    <xf numFmtId="0" fontId="89" fillId="0" borderId="44" xfId="0" applyFont="1" applyBorder="1" applyAlignment="1" applyProtection="1">
      <alignment horizontal="center" vertical="center" wrapText="1"/>
    </xf>
    <xf numFmtId="0" fontId="89" fillId="0" borderId="44" xfId="0" applyFont="1" applyBorder="1" applyAlignment="1" applyProtection="1">
      <alignment horizontal="center" vertical="center"/>
    </xf>
    <xf numFmtId="0" fontId="91" fillId="35" borderId="45" xfId="0" applyFont="1" applyFill="1" applyBorder="1" applyAlignment="1" applyProtection="1">
      <alignment horizontal="center" vertical="center"/>
    </xf>
    <xf numFmtId="0" fontId="91" fillId="35" borderId="47" xfId="0" applyFont="1" applyFill="1" applyBorder="1" applyAlignment="1" applyProtection="1">
      <alignment horizontal="center" vertical="center"/>
    </xf>
    <xf numFmtId="0" fontId="91" fillId="35" borderId="45" xfId="0" applyFont="1" applyFill="1" applyBorder="1" applyAlignment="1" applyProtection="1">
      <alignment horizontal="center" vertical="center" wrapText="1"/>
    </xf>
    <xf numFmtId="0" fontId="91" fillId="35" borderId="46" xfId="0" applyFont="1" applyFill="1" applyBorder="1" applyAlignment="1" applyProtection="1">
      <alignment horizontal="center" vertical="center" wrapText="1"/>
    </xf>
    <xf numFmtId="0" fontId="91" fillId="35" borderId="47" xfId="0" applyFont="1" applyFill="1" applyBorder="1" applyAlignment="1" applyProtection="1">
      <alignment horizontal="center" vertical="center" wrapText="1"/>
    </xf>
    <xf numFmtId="0" fontId="92" fillId="36" borderId="47" xfId="0" applyFont="1" applyFill="1" applyBorder="1" applyAlignment="1" applyProtection="1">
      <alignment horizontal="center" vertical="center"/>
    </xf>
    <xf numFmtId="0" fontId="92" fillId="36" borderId="45" xfId="0" applyFont="1" applyFill="1" applyBorder="1" applyAlignment="1" applyProtection="1">
      <alignment horizontal="left" vertical="center"/>
    </xf>
    <xf numFmtId="0" fontId="92" fillId="36" borderId="46" xfId="0" applyFont="1" applyFill="1" applyBorder="1" applyAlignment="1" applyProtection="1">
      <alignment horizontal="left" vertical="center"/>
    </xf>
    <xf numFmtId="0" fontId="92" fillId="36" borderId="47" xfId="0" applyFont="1" applyFill="1" applyBorder="1" applyAlignment="1" applyProtection="1">
      <alignment horizontal="left" vertical="center"/>
    </xf>
    <xf numFmtId="49" fontId="130" fillId="0" borderId="58" xfId="0" applyNumberFormat="1" applyFont="1" applyBorder="1" applyAlignment="1" applyProtection="1">
      <alignment horizontal="left" vertical="top" wrapText="1" readingOrder="1"/>
      <protection locked="0"/>
    </xf>
    <xf numFmtId="49" fontId="130" fillId="0" borderId="59" xfId="0" applyNumberFormat="1" applyFont="1" applyBorder="1" applyAlignment="1" applyProtection="1">
      <alignment horizontal="left" vertical="top" wrapText="1" readingOrder="1"/>
      <protection locked="0"/>
    </xf>
    <xf numFmtId="49" fontId="130" fillId="0" borderId="60" xfId="0" applyNumberFormat="1" applyFont="1" applyBorder="1" applyAlignment="1" applyProtection="1">
      <alignment horizontal="left" vertical="top" wrapText="1" readingOrder="1"/>
      <protection locked="0"/>
    </xf>
    <xf numFmtId="49" fontId="133" fillId="35" borderId="54" xfId="0" applyNumberFormat="1" applyFont="1" applyFill="1" applyBorder="1" applyAlignment="1" applyProtection="1">
      <alignment horizontal="left" vertical="center" wrapText="1" readingOrder="1"/>
      <protection hidden="1"/>
    </xf>
    <xf numFmtId="49" fontId="133" fillId="35" borderId="54" xfId="0" applyNumberFormat="1" applyFont="1" applyFill="1" applyBorder="1" applyAlignment="1" applyProtection="1">
      <alignment horizontal="left" vertical="center" readingOrder="1"/>
      <protection hidden="1"/>
    </xf>
    <xf numFmtId="49" fontId="131" fillId="35" borderId="54" xfId="0" applyNumberFormat="1" applyFont="1" applyFill="1" applyBorder="1" applyAlignment="1" applyProtection="1">
      <alignment horizontal="left" vertical="center" wrapText="1" readingOrder="1"/>
      <protection hidden="1"/>
    </xf>
    <xf numFmtId="49" fontId="131" fillId="35" borderId="54" xfId="0" applyNumberFormat="1" applyFont="1" applyFill="1" applyBorder="1" applyAlignment="1" applyProtection="1">
      <alignment horizontal="left" vertical="center" readingOrder="1"/>
      <protection hidden="1"/>
    </xf>
    <xf numFmtId="49" fontId="131" fillId="35" borderId="64" xfId="0" applyNumberFormat="1" applyFont="1" applyFill="1" applyBorder="1" applyAlignment="1" applyProtection="1">
      <alignment horizontal="left" vertical="center" readingOrder="1"/>
      <protection hidden="1"/>
    </xf>
    <xf numFmtId="49" fontId="130" fillId="0" borderId="58" xfId="0" applyNumberFormat="1" applyFont="1" applyBorder="1" applyAlignment="1" applyProtection="1">
      <alignment horizontal="left" vertical="top" readingOrder="1"/>
      <protection locked="0"/>
    </xf>
    <xf numFmtId="49" fontId="130" fillId="0" borderId="59" xfId="0" applyNumberFormat="1" applyFont="1" applyBorder="1" applyAlignment="1" applyProtection="1">
      <alignment horizontal="left" vertical="top" readingOrder="1"/>
      <protection locked="0"/>
    </xf>
    <xf numFmtId="49" fontId="130" fillId="0" borderId="60" xfId="0" applyNumberFormat="1" applyFont="1" applyBorder="1" applyAlignment="1" applyProtection="1">
      <alignment horizontal="left" vertical="top" readingOrder="1"/>
      <protection locked="0"/>
    </xf>
    <xf numFmtId="49" fontId="132" fillId="35" borderId="54" xfId="0" applyNumberFormat="1" applyFont="1" applyFill="1" applyBorder="1" applyAlignment="1" applyProtection="1">
      <alignment horizontal="left" vertical="center" wrapText="1" readingOrder="1"/>
      <protection hidden="1"/>
    </xf>
    <xf numFmtId="49" fontId="132" fillId="35" borderId="54" xfId="0" applyNumberFormat="1" applyFont="1" applyFill="1" applyBorder="1" applyAlignment="1" applyProtection="1">
      <alignment horizontal="left" vertical="center" readingOrder="1"/>
      <protection hidden="1"/>
    </xf>
    <xf numFmtId="0" fontId="92" fillId="0" borderId="78" xfId="0" applyFont="1" applyBorder="1" applyAlignment="1" applyProtection="1">
      <alignment horizontal="center" vertical="center" wrapText="1"/>
    </xf>
    <xf numFmtId="0" fontId="92" fillId="36" borderId="78" xfId="0" applyFont="1" applyFill="1" applyBorder="1" applyAlignment="1" applyProtection="1">
      <alignment horizontal="left" vertical="center"/>
    </xf>
    <xf numFmtId="49" fontId="112" fillId="35" borderId="54" xfId="0" applyNumberFormat="1" applyFont="1" applyFill="1" applyBorder="1" applyAlignment="1" applyProtection="1">
      <alignment horizontal="left" vertical="center" wrapText="1" readingOrder="1"/>
      <protection hidden="1"/>
    </xf>
    <xf numFmtId="49" fontId="112" fillId="35" borderId="54" xfId="0" applyNumberFormat="1" applyFont="1" applyFill="1" applyBorder="1" applyAlignment="1" applyProtection="1">
      <alignment horizontal="left" vertical="center" readingOrder="1"/>
      <protection hidden="1"/>
    </xf>
    <xf numFmtId="0" fontId="111" fillId="35" borderId="61" xfId="0" applyFont="1" applyFill="1" applyBorder="1" applyAlignment="1" applyProtection="1">
      <alignment horizontal="center" vertical="center" wrapText="1"/>
      <protection hidden="1"/>
    </xf>
    <xf numFmtId="0" fontId="111" fillId="35" borderId="61" xfId="0" applyFont="1" applyFill="1" applyBorder="1" applyAlignment="1" applyProtection="1">
      <alignment horizontal="center" vertical="center"/>
      <protection hidden="1"/>
    </xf>
    <xf numFmtId="0" fontId="111" fillId="35" borderId="62" xfId="0" applyFont="1" applyFill="1" applyBorder="1" applyAlignment="1" applyProtection="1">
      <alignment horizontal="center" vertical="center"/>
      <protection hidden="1"/>
    </xf>
    <xf numFmtId="0" fontId="111" fillId="36" borderId="55" xfId="0" applyFont="1" applyFill="1" applyBorder="1" applyAlignment="1" applyProtection="1">
      <alignment horizontal="left" vertical="center"/>
      <protection hidden="1"/>
    </xf>
    <xf numFmtId="0" fontId="111" fillId="36" borderId="54" xfId="0" applyFont="1" applyFill="1" applyBorder="1" applyAlignment="1" applyProtection="1">
      <alignment horizontal="left" vertical="center"/>
      <protection hidden="1"/>
    </xf>
    <xf numFmtId="0" fontId="111" fillId="36" borderId="64" xfId="0" applyFont="1" applyFill="1" applyBorder="1" applyAlignment="1" applyProtection="1">
      <alignment horizontal="left" vertical="center"/>
      <protection hidden="1"/>
    </xf>
    <xf numFmtId="0" fontId="111" fillId="35" borderId="54" xfId="0" applyFont="1" applyFill="1" applyBorder="1" applyAlignment="1" applyProtection="1">
      <alignment horizontal="center" vertical="center" wrapText="1"/>
      <protection hidden="1"/>
    </xf>
    <xf numFmtId="0" fontId="111" fillId="35" borderId="54" xfId="0" applyFont="1" applyFill="1" applyBorder="1" applyAlignment="1" applyProtection="1">
      <alignment horizontal="center" vertical="center"/>
      <protection hidden="1"/>
    </xf>
    <xf numFmtId="0" fontId="111" fillId="35" borderId="64" xfId="0" applyFont="1" applyFill="1" applyBorder="1" applyAlignment="1" applyProtection="1">
      <alignment horizontal="center" vertical="center"/>
      <protection hidden="1"/>
    </xf>
    <xf numFmtId="0" fontId="92" fillId="35" borderId="79" xfId="0" applyFont="1" applyFill="1" applyBorder="1" applyAlignment="1" applyProtection="1">
      <alignment horizontal="center" vertical="center" wrapText="1"/>
    </xf>
    <xf numFmtId="0" fontId="92" fillId="35" borderId="79" xfId="0" applyFont="1" applyFill="1" applyBorder="1" applyAlignment="1" applyProtection="1">
      <alignment horizontal="center" vertical="center"/>
    </xf>
    <xf numFmtId="0" fontId="92" fillId="0" borderId="78" xfId="0" applyFont="1" applyBorder="1" applyAlignment="1" applyProtection="1">
      <alignment horizontal="center" vertical="center"/>
    </xf>
    <xf numFmtId="49" fontId="111" fillId="35" borderId="74" xfId="0" applyNumberFormat="1" applyFont="1" applyFill="1" applyBorder="1" applyAlignment="1" applyProtection="1">
      <alignment horizontal="left" vertical="top" wrapText="1"/>
    </xf>
    <xf numFmtId="49" fontId="111" fillId="35" borderId="75" xfId="0" applyNumberFormat="1" applyFont="1" applyFill="1" applyBorder="1" applyAlignment="1" applyProtection="1">
      <alignment horizontal="left" vertical="top"/>
    </xf>
    <xf numFmtId="49" fontId="111" fillId="35" borderId="76" xfId="0" applyNumberFormat="1" applyFont="1" applyFill="1" applyBorder="1" applyAlignment="1" applyProtection="1">
      <alignment horizontal="left" vertical="top"/>
    </xf>
    <xf numFmtId="49" fontId="130" fillId="0" borderId="71" xfId="0" applyNumberFormat="1" applyFont="1" applyBorder="1" applyAlignment="1" applyProtection="1">
      <alignment horizontal="left" vertical="top" wrapText="1"/>
      <protection locked="0"/>
    </xf>
    <xf numFmtId="49" fontId="130" fillId="0" borderId="72" xfId="0" applyNumberFormat="1" applyFont="1" applyBorder="1" applyAlignment="1" applyProtection="1">
      <alignment horizontal="left" vertical="top" wrapText="1"/>
      <protection locked="0"/>
    </xf>
    <xf numFmtId="49" fontId="130" fillId="0" borderId="73" xfId="0" applyNumberFormat="1" applyFont="1" applyBorder="1" applyAlignment="1" applyProtection="1">
      <alignment horizontal="left" vertical="top" wrapText="1"/>
      <protection locked="0"/>
    </xf>
    <xf numFmtId="49" fontId="130" fillId="0" borderId="71" xfId="0" applyNumberFormat="1" applyFont="1" applyBorder="1" applyAlignment="1" applyProtection="1">
      <alignment horizontal="left" vertical="top"/>
      <protection locked="0"/>
    </xf>
    <xf numFmtId="49" fontId="130" fillId="0" borderId="72" xfId="0" applyNumberFormat="1" applyFont="1" applyBorder="1" applyAlignment="1" applyProtection="1">
      <alignment horizontal="left" vertical="top"/>
      <protection locked="0"/>
    </xf>
    <xf numFmtId="49" fontId="130" fillId="0" borderId="73" xfId="0" applyNumberFormat="1" applyFont="1" applyBorder="1" applyAlignment="1" applyProtection="1">
      <alignment horizontal="left" vertical="top"/>
      <protection locked="0"/>
    </xf>
    <xf numFmtId="49" fontId="111" fillId="35" borderId="75" xfId="0" applyNumberFormat="1" applyFont="1" applyFill="1" applyBorder="1" applyAlignment="1" applyProtection="1">
      <alignment horizontal="left" vertical="top" wrapText="1"/>
    </xf>
    <xf numFmtId="49" fontId="111" fillId="35" borderId="55" xfId="0" applyNumberFormat="1" applyFont="1" applyFill="1" applyBorder="1" applyAlignment="1" applyProtection="1">
      <alignment horizontal="left" vertical="top" wrapText="1"/>
    </xf>
    <xf numFmtId="0" fontId="111" fillId="35" borderId="61" xfId="0" applyFont="1" applyFill="1" applyBorder="1" applyAlignment="1" applyProtection="1">
      <alignment horizontal="center" vertical="center" wrapText="1"/>
    </xf>
    <xf numFmtId="0" fontId="111" fillId="35" borderId="61" xfId="0" applyFont="1" applyFill="1" applyBorder="1" applyAlignment="1" applyProtection="1">
      <alignment horizontal="center" vertical="center"/>
    </xf>
    <xf numFmtId="0" fontId="111" fillId="35" borderId="62" xfId="0" applyFont="1" applyFill="1" applyBorder="1" applyAlignment="1" applyProtection="1">
      <alignment horizontal="center" vertical="center"/>
    </xf>
    <xf numFmtId="0" fontId="111" fillId="36" borderId="55" xfId="0" applyFont="1" applyFill="1" applyBorder="1" applyAlignment="1" applyProtection="1">
      <alignment horizontal="left" vertical="center"/>
    </xf>
    <xf numFmtId="0" fontId="111" fillId="36" borderId="54" xfId="0" applyFont="1" applyFill="1" applyBorder="1" applyAlignment="1" applyProtection="1">
      <alignment horizontal="left" vertical="center"/>
    </xf>
    <xf numFmtId="0" fontId="111" fillId="36" borderId="64" xfId="0" applyFont="1" applyFill="1" applyBorder="1" applyAlignment="1" applyProtection="1">
      <alignment horizontal="left" vertical="center"/>
    </xf>
    <xf numFmtId="0" fontId="90" fillId="0" borderId="30" xfId="0" applyFont="1" applyBorder="1" applyAlignment="1" applyProtection="1">
      <alignment horizontal="center" vertical="center"/>
      <protection locked="0"/>
    </xf>
    <xf numFmtId="0" fontId="90" fillId="0" borderId="31" xfId="0" applyFont="1" applyBorder="1" applyAlignment="1" applyProtection="1">
      <alignment horizontal="center" vertical="center"/>
      <protection locked="0"/>
    </xf>
    <xf numFmtId="0" fontId="90" fillId="0" borderId="32" xfId="0" applyFont="1" applyBorder="1" applyAlignment="1" applyProtection="1">
      <alignment horizontal="center" vertical="center"/>
      <protection locked="0"/>
    </xf>
    <xf numFmtId="0" fontId="90" fillId="0" borderId="33" xfId="0" applyFont="1" applyBorder="1" applyAlignment="1" applyProtection="1">
      <alignment horizontal="center" vertical="center"/>
      <protection locked="0"/>
    </xf>
    <xf numFmtId="0" fontId="90" fillId="0" borderId="0" xfId="0" applyFont="1" applyBorder="1" applyAlignment="1" applyProtection="1">
      <alignment horizontal="center" vertical="center"/>
      <protection locked="0"/>
    </xf>
    <xf numFmtId="0" fontId="90" fillId="0" borderId="34" xfId="0" applyFont="1" applyBorder="1" applyAlignment="1" applyProtection="1">
      <alignment horizontal="center" vertical="center"/>
      <protection locked="0"/>
    </xf>
    <xf numFmtId="0" fontId="90" fillId="0" borderId="35" xfId="0" applyFont="1" applyBorder="1" applyAlignment="1" applyProtection="1">
      <alignment horizontal="center" vertical="center"/>
      <protection locked="0"/>
    </xf>
    <xf numFmtId="0" fontId="90" fillId="0" borderId="36" xfId="0" applyFont="1" applyBorder="1" applyAlignment="1" applyProtection="1">
      <alignment horizontal="center" vertical="center"/>
      <protection locked="0"/>
    </xf>
    <xf numFmtId="0" fontId="90" fillId="0" borderId="37" xfId="0" applyFont="1" applyBorder="1" applyAlignment="1" applyProtection="1">
      <alignment horizontal="center" vertical="center"/>
      <protection locked="0"/>
    </xf>
    <xf numFmtId="0" fontId="111" fillId="35" borderId="54" xfId="0" applyFont="1" applyFill="1" applyBorder="1" applyAlignment="1" applyProtection="1">
      <alignment horizontal="center" vertical="center" wrapText="1"/>
    </xf>
    <xf numFmtId="0" fontId="111" fillId="35" borderId="54" xfId="0" applyFont="1" applyFill="1" applyBorder="1" applyAlignment="1" applyProtection="1">
      <alignment horizontal="center" vertical="center"/>
    </xf>
    <xf numFmtId="0" fontId="111" fillId="35" borderId="64" xfId="0" applyFont="1" applyFill="1" applyBorder="1" applyAlignment="1" applyProtection="1">
      <alignment horizontal="center" vertical="center"/>
    </xf>
    <xf numFmtId="49" fontId="111" fillId="35" borderId="67" xfId="0" applyNumberFormat="1" applyFont="1" applyFill="1" applyBorder="1" applyAlignment="1" applyProtection="1">
      <alignment horizontal="left" vertical="top" wrapText="1"/>
    </xf>
    <xf numFmtId="49" fontId="111" fillId="35" borderId="68" xfId="0" applyNumberFormat="1" applyFont="1" applyFill="1" applyBorder="1" applyAlignment="1" applyProtection="1">
      <alignment horizontal="left" vertical="top" wrapText="1"/>
    </xf>
    <xf numFmtId="49" fontId="111" fillId="35" borderId="70" xfId="0" applyNumberFormat="1" applyFont="1" applyFill="1" applyBorder="1" applyAlignment="1" applyProtection="1">
      <alignment horizontal="left" vertical="top" wrapText="1"/>
    </xf>
    <xf numFmtId="49" fontId="111" fillId="35" borderId="68" xfId="0" applyNumberFormat="1" applyFont="1" applyFill="1" applyBorder="1" applyAlignment="1" applyProtection="1">
      <alignment horizontal="left" vertical="top"/>
    </xf>
    <xf numFmtId="49" fontId="111" fillId="35" borderId="69" xfId="0" applyNumberFormat="1" applyFont="1" applyFill="1" applyBorder="1" applyAlignment="1" applyProtection="1">
      <alignment horizontal="left" vertical="top"/>
    </xf>
    <xf numFmtId="0" fontId="87" fillId="36" borderId="45" xfId="0" applyFont="1" applyFill="1" applyBorder="1" applyAlignment="1" applyProtection="1">
      <alignment horizontal="center" vertical="center"/>
    </xf>
    <xf numFmtId="0" fontId="91" fillId="35" borderId="30" xfId="0" applyFont="1" applyFill="1" applyBorder="1" applyAlignment="1" applyProtection="1">
      <alignment horizontal="center" vertical="center"/>
    </xf>
    <xf numFmtId="0" fontId="91" fillId="35" borderId="31" xfId="0" applyFont="1" applyFill="1" applyBorder="1" applyAlignment="1" applyProtection="1">
      <alignment horizontal="center" vertical="center"/>
    </xf>
    <xf numFmtId="0" fontId="91" fillId="35" borderId="32" xfId="0" applyFont="1" applyFill="1" applyBorder="1" applyAlignment="1" applyProtection="1">
      <alignment horizontal="center" vertical="center"/>
    </xf>
    <xf numFmtId="0" fontId="91" fillId="35" borderId="35" xfId="0" applyFont="1" applyFill="1" applyBorder="1" applyAlignment="1" applyProtection="1">
      <alignment horizontal="center" vertical="center"/>
    </xf>
    <xf numFmtId="0" fontId="91" fillId="35" borderId="36" xfId="0" applyFont="1" applyFill="1" applyBorder="1" applyAlignment="1" applyProtection="1">
      <alignment horizontal="center" vertical="center"/>
    </xf>
    <xf numFmtId="0" fontId="91" fillId="35" borderId="37" xfId="0" applyFont="1" applyFill="1" applyBorder="1" applyAlignment="1" applyProtection="1">
      <alignment horizontal="center" vertical="center"/>
    </xf>
    <xf numFmtId="0" fontId="91" fillId="35" borderId="30" xfId="0" applyFont="1" applyFill="1" applyBorder="1" applyAlignment="1" applyProtection="1">
      <alignment horizontal="center" vertical="center" wrapText="1"/>
    </xf>
    <xf numFmtId="0" fontId="91" fillId="35" borderId="50" xfId="0" applyFont="1" applyFill="1" applyBorder="1" applyAlignment="1" applyProtection="1">
      <alignment horizontal="center" vertical="center" wrapText="1"/>
    </xf>
    <xf numFmtId="0" fontId="91" fillId="35" borderId="49" xfId="0" applyFont="1" applyFill="1" applyBorder="1" applyAlignment="1" applyProtection="1">
      <alignment horizontal="center" vertical="center"/>
    </xf>
    <xf numFmtId="0" fontId="121" fillId="0" borderId="112" xfId="0" applyFont="1" applyBorder="1" applyAlignment="1" applyProtection="1">
      <alignment horizontal="left" vertical="top" wrapText="1" shrinkToFit="1"/>
      <protection locked="0"/>
    </xf>
    <xf numFmtId="0" fontId="121" fillId="0" borderId="31" xfId="0" applyFont="1" applyBorder="1" applyAlignment="1" applyProtection="1">
      <alignment horizontal="left" vertical="top" wrapText="1" shrinkToFit="1"/>
      <protection locked="0"/>
    </xf>
    <xf numFmtId="0" fontId="121" fillId="0" borderId="85" xfId="0" applyFont="1" applyBorder="1" applyAlignment="1" applyProtection="1">
      <alignment horizontal="left" vertical="top" wrapText="1" shrinkToFit="1"/>
      <protection locked="0"/>
    </xf>
    <xf numFmtId="0" fontId="121" fillId="0" borderId="0" xfId="0" applyFont="1" applyBorder="1" applyAlignment="1" applyProtection="1">
      <alignment horizontal="left" vertical="top" wrapText="1" shrinkToFit="1"/>
      <protection locked="0"/>
    </xf>
    <xf numFmtId="0" fontId="121" fillId="0" borderId="87" xfId="0" applyFont="1" applyBorder="1" applyAlignment="1" applyProtection="1">
      <alignment horizontal="left" vertical="top" wrapText="1" shrinkToFit="1"/>
      <protection locked="0"/>
    </xf>
    <xf numFmtId="0" fontId="121" fillId="0" borderId="88" xfId="0" applyFont="1" applyBorder="1" applyAlignment="1" applyProtection="1">
      <alignment horizontal="left" vertical="top" wrapText="1" shrinkToFit="1"/>
      <protection locked="0"/>
    </xf>
    <xf numFmtId="190" fontId="134" fillId="35" borderId="90" xfId="0" applyNumberFormat="1" applyFont="1" applyFill="1" applyBorder="1" applyAlignment="1" applyProtection="1">
      <alignment horizontal="center" vertical="center"/>
      <protection locked="0"/>
    </xf>
    <xf numFmtId="190" fontId="134" fillId="35" borderId="91" xfId="0" applyNumberFormat="1" applyFont="1" applyFill="1" applyBorder="1" applyAlignment="1" applyProtection="1">
      <alignment horizontal="center" vertical="center"/>
      <protection locked="0"/>
    </xf>
    <xf numFmtId="49" fontId="134" fillId="0" borderId="71" xfId="0" applyNumberFormat="1" applyFont="1" applyFill="1" applyBorder="1" applyAlignment="1" applyProtection="1">
      <alignment horizontal="center" vertical="center"/>
      <protection locked="0"/>
    </xf>
    <xf numFmtId="49" fontId="134" fillId="0" borderId="73" xfId="0" applyNumberFormat="1" applyFont="1" applyFill="1" applyBorder="1" applyAlignment="1" applyProtection="1">
      <alignment horizontal="center" vertical="center"/>
      <protection locked="0"/>
    </xf>
    <xf numFmtId="0" fontId="91" fillId="35" borderId="44" xfId="0" applyFont="1" applyFill="1" applyBorder="1" applyAlignment="1" applyProtection="1">
      <alignment horizontal="center" vertical="center"/>
    </xf>
    <xf numFmtId="0" fontId="162" fillId="35" borderId="44" xfId="0" applyFont="1" applyFill="1" applyBorder="1" applyAlignment="1" applyProtection="1">
      <alignment horizontal="left" vertical="center" indent="6"/>
    </xf>
    <xf numFmtId="0" fontId="91" fillId="35" borderId="44" xfId="0" applyFont="1" applyFill="1" applyBorder="1" applyAlignment="1" applyProtection="1">
      <alignment horizontal="left" vertical="center" indent="6"/>
    </xf>
    <xf numFmtId="0" fontId="91" fillId="35" borderId="45" xfId="0" applyFont="1" applyFill="1" applyBorder="1" applyAlignment="1" applyProtection="1">
      <alignment horizontal="left" vertical="center" indent="6"/>
    </xf>
    <xf numFmtId="0" fontId="91" fillId="35" borderId="50" xfId="0" applyFont="1" applyFill="1" applyBorder="1" applyAlignment="1" applyProtection="1">
      <alignment horizontal="center" vertical="center"/>
    </xf>
    <xf numFmtId="0" fontId="91" fillId="35" borderId="48" xfId="0" applyFont="1" applyFill="1" applyBorder="1" applyAlignment="1" applyProtection="1">
      <alignment horizontal="center" vertical="center"/>
    </xf>
    <xf numFmtId="0" fontId="91" fillId="35" borderId="44" xfId="0" applyFont="1" applyFill="1" applyBorder="1" applyAlignment="1" applyProtection="1">
      <alignment horizontal="center" vertical="center"/>
      <protection locked="0"/>
    </xf>
    <xf numFmtId="0" fontId="87" fillId="36" borderId="30" xfId="0" applyFont="1" applyFill="1" applyBorder="1" applyAlignment="1" applyProtection="1">
      <alignment horizontal="center" vertical="center"/>
      <protection locked="0"/>
    </xf>
    <xf numFmtId="0" fontId="92" fillId="36" borderId="31" xfId="0" applyFont="1" applyFill="1" applyBorder="1" applyAlignment="1" applyProtection="1">
      <alignment horizontal="center" vertical="center"/>
      <protection locked="0"/>
    </xf>
    <xf numFmtId="0" fontId="92" fillId="36" borderId="0" xfId="0" applyFont="1" applyFill="1" applyBorder="1" applyAlignment="1" applyProtection="1">
      <alignment horizontal="center" vertical="center"/>
      <protection locked="0"/>
    </xf>
    <xf numFmtId="0" fontId="92" fillId="36" borderId="34" xfId="0" applyFont="1" applyFill="1" applyBorder="1" applyAlignment="1" applyProtection="1">
      <alignment horizontal="center" vertical="center"/>
      <protection locked="0"/>
    </xf>
    <xf numFmtId="0" fontId="92" fillId="36" borderId="45" xfId="0" applyFont="1" applyFill="1" applyBorder="1" applyAlignment="1" applyProtection="1">
      <alignment horizontal="left" vertical="center"/>
      <protection locked="0"/>
    </xf>
    <xf numFmtId="0" fontId="92" fillId="36" borderId="46" xfId="0" applyFont="1" applyFill="1" applyBorder="1" applyAlignment="1" applyProtection="1">
      <alignment horizontal="left" vertical="center"/>
      <protection locked="0"/>
    </xf>
    <xf numFmtId="0" fontId="92" fillId="36" borderId="47" xfId="0" applyFont="1" applyFill="1" applyBorder="1" applyAlignment="1" applyProtection="1">
      <alignment horizontal="left" vertical="center"/>
      <protection locked="0"/>
    </xf>
    <xf numFmtId="0" fontId="92" fillId="35" borderId="45" xfId="0" applyFont="1" applyFill="1" applyBorder="1" applyAlignment="1" applyProtection="1">
      <alignment horizontal="center" vertical="center"/>
      <protection locked="0"/>
    </xf>
    <xf numFmtId="0" fontId="92" fillId="35" borderId="46" xfId="0" applyFont="1" applyFill="1" applyBorder="1" applyAlignment="1" applyProtection="1">
      <alignment horizontal="center" vertical="center"/>
      <protection locked="0"/>
    </xf>
    <xf numFmtId="0" fontId="92" fillId="35" borderId="47" xfId="0" applyFont="1" applyFill="1" applyBorder="1" applyAlignment="1" applyProtection="1">
      <alignment horizontal="center" vertical="center"/>
      <protection locked="0"/>
    </xf>
    <xf numFmtId="0" fontId="121" fillId="0" borderId="82" xfId="0" applyFont="1" applyBorder="1" applyAlignment="1" applyProtection="1">
      <alignment horizontal="left" vertical="top"/>
      <protection locked="0"/>
    </xf>
    <xf numFmtId="0" fontId="121" fillId="0" borderId="83" xfId="0" applyFont="1" applyBorder="1" applyAlignment="1" applyProtection="1">
      <alignment horizontal="left" vertical="top"/>
      <protection locked="0"/>
    </xf>
    <xf numFmtId="0" fontId="121" fillId="0" borderId="0" xfId="0" applyFont="1" applyBorder="1" applyAlignment="1" applyProtection="1">
      <alignment horizontal="left" vertical="top"/>
      <protection locked="0"/>
    </xf>
    <xf numFmtId="0" fontId="121" fillId="0" borderId="86" xfId="0" applyFont="1" applyBorder="1" applyAlignment="1" applyProtection="1">
      <alignment horizontal="left" vertical="top"/>
      <protection locked="0"/>
    </xf>
    <xf numFmtId="0" fontId="121" fillId="0" borderId="85" xfId="0" applyFont="1" applyBorder="1" applyAlignment="1" applyProtection="1">
      <alignment horizontal="left" vertical="top"/>
      <protection locked="0"/>
    </xf>
    <xf numFmtId="0" fontId="121" fillId="0" borderId="87" xfId="0" applyFont="1" applyBorder="1" applyAlignment="1" applyProtection="1">
      <alignment horizontal="left" vertical="top"/>
      <protection locked="0"/>
    </xf>
    <xf numFmtId="0" fontId="121" fillId="0" borderId="88" xfId="0" applyFont="1" applyBorder="1" applyAlignment="1" applyProtection="1">
      <alignment horizontal="left" vertical="top"/>
      <protection locked="0"/>
    </xf>
    <xf numFmtId="0" fontId="121" fillId="0" borderId="89" xfId="0" applyFont="1" applyBorder="1" applyAlignment="1" applyProtection="1">
      <alignment horizontal="left" vertical="top"/>
      <protection locked="0"/>
    </xf>
    <xf numFmtId="0" fontId="92" fillId="36" borderId="44" xfId="0" applyFont="1" applyFill="1" applyBorder="1" applyAlignment="1" applyProtection="1">
      <alignment horizontal="left" vertical="center"/>
    </xf>
    <xf numFmtId="0" fontId="137" fillId="35" borderId="44" xfId="0" applyFont="1" applyFill="1" applyBorder="1" applyAlignment="1" applyProtection="1">
      <alignment horizontal="center" vertical="center" textRotation="255" wrapText="1"/>
    </xf>
    <xf numFmtId="0" fontId="137" fillId="35" borderId="44" xfId="0" applyFont="1" applyFill="1" applyBorder="1" applyAlignment="1" applyProtection="1">
      <alignment horizontal="center" vertical="center" textRotation="255"/>
    </xf>
    <xf numFmtId="0" fontId="137" fillId="35" borderId="50" xfId="0" applyFont="1" applyFill="1" applyBorder="1" applyAlignment="1" applyProtection="1">
      <alignment horizontal="center" vertical="center" textRotation="255"/>
    </xf>
    <xf numFmtId="0" fontId="91" fillId="35" borderId="44" xfId="0" applyFont="1" applyFill="1" applyBorder="1" applyAlignment="1" applyProtection="1">
      <alignment horizontal="center" vertical="center" wrapText="1"/>
    </xf>
    <xf numFmtId="0" fontId="104" fillId="0" borderId="45" xfId="105" applyFont="1" applyBorder="1" applyAlignment="1" applyProtection="1">
      <alignment vertical="center"/>
    </xf>
    <xf numFmtId="0" fontId="104" fillId="0" borderId="46" xfId="105" applyFont="1" applyBorder="1" applyAlignment="1" applyProtection="1">
      <alignment vertical="center"/>
    </xf>
    <xf numFmtId="0" fontId="163" fillId="43" borderId="35" xfId="0" applyFont="1" applyFill="1" applyBorder="1" applyAlignment="1" applyProtection="1">
      <alignment horizontal="center" vertical="center"/>
    </xf>
    <xf numFmtId="0" fontId="92" fillId="43" borderId="36" xfId="0" applyFont="1" applyFill="1" applyBorder="1" applyAlignment="1" applyProtection="1">
      <alignment horizontal="center" vertical="center"/>
    </xf>
    <xf numFmtId="0" fontId="92" fillId="43" borderId="0" xfId="0" applyFont="1" applyFill="1" applyBorder="1" applyAlignment="1" applyProtection="1">
      <alignment horizontal="center" vertical="center"/>
    </xf>
    <xf numFmtId="0" fontId="92" fillId="43" borderId="34" xfId="0" applyFont="1" applyFill="1" applyBorder="1" applyAlignment="1" applyProtection="1">
      <alignment horizontal="center" vertical="center"/>
    </xf>
    <xf numFmtId="0" fontId="104" fillId="0" borderId="45" xfId="105" applyFont="1" applyBorder="1" applyAlignment="1" applyProtection="1">
      <alignment horizontal="left" vertical="center"/>
    </xf>
    <xf numFmtId="0" fontId="104" fillId="0" borderId="46" xfId="105" applyFont="1" applyBorder="1" applyAlignment="1" applyProtection="1">
      <alignment horizontal="left" vertical="center"/>
    </xf>
    <xf numFmtId="0" fontId="104" fillId="0" borderId="47" xfId="105" applyFont="1" applyBorder="1" applyAlignment="1" applyProtection="1">
      <alignment horizontal="left" vertical="center"/>
    </xf>
    <xf numFmtId="0" fontId="119" fillId="0" borderId="45" xfId="105" applyFont="1" applyBorder="1" applyAlignment="1" applyProtection="1">
      <alignment horizontal="center" vertical="center"/>
    </xf>
    <xf numFmtId="0" fontId="119" fillId="0" borderId="46" xfId="105" applyFont="1" applyBorder="1" applyAlignment="1" applyProtection="1">
      <alignment horizontal="center" vertical="center"/>
    </xf>
    <xf numFmtId="0" fontId="80" fillId="29" borderId="93" xfId="105" applyNumberFormat="1" applyFont="1" applyFill="1" applyBorder="1" applyAlignment="1" applyProtection="1">
      <alignment horizontal="left" vertical="center" indent="3"/>
    </xf>
    <xf numFmtId="0" fontId="104" fillId="29" borderId="94" xfId="105" applyNumberFormat="1" applyFont="1" applyFill="1" applyBorder="1" applyAlignment="1" applyProtection="1">
      <alignment horizontal="left" vertical="center" indent="3"/>
    </xf>
    <xf numFmtId="0" fontId="95" fillId="0" borderId="71" xfId="105" applyNumberFormat="1" applyFont="1" applyBorder="1" applyAlignment="1" applyProtection="1">
      <alignment horizontal="center" vertical="center"/>
      <protection locked="0"/>
    </xf>
    <xf numFmtId="0" fontId="95" fillId="0" borderId="73" xfId="105" applyNumberFormat="1" applyFont="1" applyBorder="1" applyAlignment="1" applyProtection="1">
      <alignment horizontal="center" vertical="center"/>
      <protection locked="0"/>
    </xf>
    <xf numFmtId="0" fontId="86" fillId="29" borderId="97" xfId="105" applyNumberFormat="1" applyFont="1" applyFill="1" applyBorder="1" applyAlignment="1" applyProtection="1">
      <alignment horizontal="left" vertical="center"/>
      <protection locked="0" hidden="1"/>
    </xf>
    <xf numFmtId="0" fontId="86" fillId="29" borderId="94" xfId="105" applyNumberFormat="1" applyFont="1" applyFill="1" applyBorder="1" applyAlignment="1" applyProtection="1">
      <alignment horizontal="left" vertical="center"/>
      <protection locked="0" hidden="1"/>
    </xf>
    <xf numFmtId="0" fontId="86" fillId="29" borderId="95" xfId="105" applyNumberFormat="1" applyFont="1" applyFill="1" applyBorder="1" applyAlignment="1" applyProtection="1">
      <alignment horizontal="left" vertical="center"/>
      <protection locked="0" hidden="1"/>
    </xf>
    <xf numFmtId="0" fontId="95" fillId="0" borderId="30" xfId="105" applyNumberFormat="1" applyFont="1" applyBorder="1" applyAlignment="1" applyProtection="1">
      <alignment horizontal="center" vertical="center"/>
      <protection hidden="1"/>
    </xf>
    <xf numFmtId="0" fontId="95" fillId="0" borderId="31" xfId="105" applyNumberFormat="1" applyFont="1" applyBorder="1" applyAlignment="1" applyProtection="1">
      <alignment horizontal="center" vertical="center"/>
      <protection hidden="1"/>
    </xf>
    <xf numFmtId="0" fontId="119" fillId="0" borderId="30" xfId="105" applyFont="1" applyBorder="1" applyAlignment="1" applyProtection="1">
      <alignment horizontal="center" vertical="center"/>
    </xf>
    <xf numFmtId="0" fontId="119" fillId="0" borderId="31" xfId="105" applyFont="1" applyBorder="1" applyAlignment="1" applyProtection="1">
      <alignment horizontal="center" vertical="center"/>
    </xf>
    <xf numFmtId="0" fontId="119" fillId="0" borderId="32" xfId="105" applyFont="1" applyBorder="1" applyAlignment="1" applyProtection="1">
      <alignment horizontal="center" vertical="center"/>
    </xf>
    <xf numFmtId="0" fontId="95" fillId="0" borderId="45" xfId="105" applyNumberFormat="1" applyFont="1" applyBorder="1" applyAlignment="1" applyProtection="1">
      <alignment horizontal="center" vertical="center"/>
      <protection hidden="1"/>
    </xf>
    <xf numFmtId="0" fontId="95" fillId="0" borderId="46" xfId="105" applyNumberFormat="1" applyFont="1" applyBorder="1" applyAlignment="1" applyProtection="1">
      <alignment horizontal="center" vertical="center"/>
      <protection hidden="1"/>
    </xf>
    <xf numFmtId="0" fontId="104" fillId="0" borderId="44" xfId="105" applyFont="1" applyBorder="1" applyAlignment="1" applyProtection="1">
      <alignment horizontal="center" vertical="center" wrapText="1"/>
    </xf>
    <xf numFmtId="0" fontId="104" fillId="0" borderId="44" xfId="105" applyFont="1" applyBorder="1" applyAlignment="1" applyProtection="1">
      <alignment horizontal="center" vertical="center"/>
    </xf>
    <xf numFmtId="0" fontId="78" fillId="0" borderId="44" xfId="105" applyFont="1" applyFill="1" applyBorder="1" applyAlignment="1" applyProtection="1">
      <alignment horizontal="center" vertical="center" wrapText="1"/>
    </xf>
    <xf numFmtId="0" fontId="92" fillId="43" borderId="45" xfId="0" applyFont="1" applyFill="1" applyBorder="1" applyAlignment="1" applyProtection="1">
      <alignment horizontal="left" vertical="center"/>
    </xf>
    <xf numFmtId="0" fontId="92" fillId="43" borderId="46" xfId="0" applyFont="1" applyFill="1" applyBorder="1" applyAlignment="1" applyProtection="1">
      <alignment horizontal="left" vertical="center"/>
    </xf>
    <xf numFmtId="0" fontId="92" fillId="43" borderId="31" xfId="0" applyFont="1" applyFill="1" applyBorder="1" applyAlignment="1" applyProtection="1">
      <alignment horizontal="left" vertical="center"/>
    </xf>
    <xf numFmtId="0" fontId="80" fillId="0" borderId="45" xfId="105" applyNumberFormat="1" applyFont="1" applyBorder="1" applyAlignment="1" applyProtection="1">
      <alignment horizontal="center" vertical="center"/>
      <protection hidden="1"/>
    </xf>
    <xf numFmtId="0" fontId="80" fillId="0" borderId="46" xfId="105" applyNumberFormat="1" applyFont="1" applyBorder="1" applyAlignment="1" applyProtection="1">
      <alignment horizontal="center" vertical="center"/>
      <protection hidden="1"/>
    </xf>
    <xf numFmtId="0" fontId="80" fillId="0" borderId="36" xfId="105" applyNumberFormat="1" applyFont="1" applyBorder="1" applyAlignment="1" applyProtection="1">
      <alignment horizontal="center" vertical="center"/>
      <protection hidden="1"/>
    </xf>
    <xf numFmtId="0" fontId="80" fillId="0" borderId="37" xfId="105" applyNumberFormat="1" applyFont="1" applyBorder="1" applyAlignment="1" applyProtection="1">
      <alignment horizontal="center" vertical="center"/>
      <protection hidden="1"/>
    </xf>
    <xf numFmtId="0" fontId="94" fillId="29" borderId="44" xfId="105" applyFont="1" applyFill="1" applyBorder="1" applyAlignment="1" applyProtection="1">
      <alignment horizontal="center" vertical="center"/>
    </xf>
    <xf numFmtId="0" fontId="103" fillId="29" borderId="44" xfId="105" applyFont="1" applyFill="1" applyBorder="1" applyAlignment="1" applyProtection="1">
      <alignment horizontal="center" vertical="center"/>
    </xf>
    <xf numFmtId="0" fontId="103" fillId="29" borderId="45" xfId="105" applyFont="1" applyFill="1" applyBorder="1" applyAlignment="1" applyProtection="1">
      <alignment horizontal="center" vertical="center"/>
    </xf>
    <xf numFmtId="0" fontId="95" fillId="0" borderId="72" xfId="105" applyNumberFormat="1" applyFont="1" applyBorder="1" applyAlignment="1" applyProtection="1">
      <alignment horizontal="center" vertical="center"/>
      <protection locked="0"/>
    </xf>
    <xf numFmtId="0" fontId="104" fillId="0" borderId="82" xfId="105" applyFont="1" applyBorder="1" applyAlignment="1" applyProtection="1">
      <alignment horizontal="left" vertical="center"/>
    </xf>
    <xf numFmtId="0" fontId="104" fillId="0" borderId="83" xfId="105" applyFont="1" applyBorder="1" applyAlignment="1" applyProtection="1">
      <alignment horizontal="left" vertical="center"/>
    </xf>
    <xf numFmtId="0" fontId="104" fillId="0" borderId="84" xfId="105" applyFont="1" applyBorder="1" applyAlignment="1" applyProtection="1">
      <alignment horizontal="left" vertical="center"/>
    </xf>
    <xf numFmtId="0" fontId="104" fillId="29" borderId="46" xfId="105" applyFont="1" applyFill="1" applyBorder="1" applyAlignment="1" applyProtection="1">
      <alignment horizontal="left" vertical="center" indent="2"/>
    </xf>
    <xf numFmtId="0" fontId="104" fillId="29" borderId="47" xfId="105" applyFont="1" applyFill="1" applyBorder="1" applyAlignment="1" applyProtection="1">
      <alignment horizontal="left" vertical="center" indent="2"/>
    </xf>
    <xf numFmtId="0" fontId="104" fillId="0" borderId="46" xfId="105" applyFont="1" applyBorder="1" applyAlignment="1" applyProtection="1">
      <alignment horizontal="center" vertical="center"/>
    </xf>
    <xf numFmtId="0" fontId="104" fillId="0" borderId="47" xfId="105" applyFont="1" applyBorder="1" applyAlignment="1" applyProtection="1">
      <alignment horizontal="center" vertical="center"/>
    </xf>
    <xf numFmtId="0" fontId="104" fillId="29" borderId="35" xfId="105" applyFont="1" applyFill="1" applyBorder="1" applyAlignment="1" applyProtection="1">
      <alignment horizontal="center" vertical="center"/>
    </xf>
    <xf numFmtId="0" fontId="104" fillId="29" borderId="36" xfId="105" applyFont="1" applyFill="1" applyBorder="1" applyAlignment="1" applyProtection="1">
      <alignment horizontal="center" vertical="center"/>
    </xf>
    <xf numFmtId="0" fontId="104" fillId="29" borderId="37" xfId="105" applyFont="1" applyFill="1" applyBorder="1" applyAlignment="1" applyProtection="1">
      <alignment horizontal="center" vertical="center"/>
    </xf>
    <xf numFmtId="0" fontId="86" fillId="29" borderId="45" xfId="105" applyFont="1" applyFill="1" applyBorder="1" applyAlignment="1" applyProtection="1">
      <alignment horizontal="left" vertical="center"/>
    </xf>
    <xf numFmtId="0" fontId="86" fillId="29" borderId="46" xfId="105" applyFont="1" applyFill="1" applyBorder="1" applyAlignment="1" applyProtection="1">
      <alignment horizontal="left" vertical="center"/>
    </xf>
    <xf numFmtId="0" fontId="104" fillId="29" borderId="45" xfId="105" applyFont="1" applyFill="1" applyBorder="1" applyAlignment="1" applyProtection="1">
      <alignment horizontal="left" vertical="center"/>
    </xf>
    <xf numFmtId="0" fontId="104" fillId="29" borderId="46" xfId="105" applyFont="1" applyFill="1" applyBorder="1" applyAlignment="1" applyProtection="1">
      <alignment horizontal="left" vertical="center"/>
    </xf>
    <xf numFmtId="0" fontId="104" fillId="29" borderId="45" xfId="105" applyFont="1" applyFill="1" applyBorder="1" applyAlignment="1" applyProtection="1">
      <alignment horizontal="center" vertical="center"/>
    </xf>
    <xf numFmtId="0" fontId="104" fillId="29" borderId="46" xfId="105" applyFont="1" applyFill="1" applyBorder="1" applyAlignment="1" applyProtection="1">
      <alignment horizontal="center" vertical="center"/>
    </xf>
    <xf numFmtId="0" fontId="104" fillId="29" borderId="47" xfId="105" applyFont="1" applyFill="1" applyBorder="1" applyAlignment="1" applyProtection="1">
      <alignment horizontal="center" vertical="center"/>
    </xf>
    <xf numFmtId="0" fontId="104" fillId="0" borderId="30" xfId="105" applyFont="1" applyBorder="1" applyAlignment="1" applyProtection="1">
      <alignment horizontal="right" vertical="center"/>
    </xf>
    <xf numFmtId="0" fontId="104" fillId="0" borderId="31" xfId="105" applyFont="1" applyBorder="1" applyAlignment="1" applyProtection="1">
      <alignment horizontal="right" vertical="center"/>
    </xf>
    <xf numFmtId="0" fontId="104" fillId="0" borderId="46" xfId="105" applyFont="1" applyBorder="1" applyAlignment="1" applyProtection="1">
      <alignment horizontal="right" vertical="center"/>
    </xf>
    <xf numFmtId="0" fontId="104" fillId="0" borderId="47" xfId="105" applyFont="1" applyBorder="1" applyAlignment="1" applyProtection="1">
      <alignment horizontal="right" vertical="center"/>
    </xf>
    <xf numFmtId="0" fontId="104" fillId="29" borderId="45" xfId="105" applyFont="1" applyFill="1" applyBorder="1" applyAlignment="1" applyProtection="1">
      <alignment horizontal="left" vertical="center" indent="3"/>
    </xf>
    <xf numFmtId="0" fontId="104" fillId="29" borderId="46" xfId="105" applyFont="1" applyFill="1" applyBorder="1" applyAlignment="1" applyProtection="1">
      <alignment horizontal="left" vertical="center" indent="3"/>
    </xf>
    <xf numFmtId="0" fontId="104" fillId="29" borderId="47" xfId="105" applyFont="1" applyFill="1" applyBorder="1" applyAlignment="1" applyProtection="1">
      <alignment horizontal="left" vertical="center" indent="3"/>
    </xf>
    <xf numFmtId="0" fontId="95" fillId="0" borderId="108" xfId="105" applyNumberFormat="1" applyFont="1" applyBorder="1" applyAlignment="1" applyProtection="1">
      <alignment horizontal="center" vertical="center"/>
      <protection locked="0"/>
    </xf>
    <xf numFmtId="0" fontId="104" fillId="0" borderId="98" xfId="105" applyFont="1" applyBorder="1" applyAlignment="1" applyProtection="1">
      <alignment vertical="center"/>
    </xf>
    <xf numFmtId="0" fontId="104" fillId="0" borderId="99" xfId="105" applyFont="1" applyBorder="1" applyAlignment="1" applyProtection="1">
      <alignment vertical="center"/>
    </xf>
    <xf numFmtId="0" fontId="104" fillId="0" borderId="100" xfId="105" applyFont="1" applyBorder="1" applyAlignment="1" applyProtection="1">
      <alignment vertical="center"/>
    </xf>
    <xf numFmtId="0" fontId="124" fillId="0" borderId="45" xfId="105" applyFont="1" applyBorder="1" applyAlignment="1" applyProtection="1">
      <alignment horizontal="left" vertical="center"/>
    </xf>
    <xf numFmtId="0" fontId="124" fillId="0" borderId="46" xfId="105" applyFont="1" applyBorder="1" applyAlignment="1" applyProtection="1">
      <alignment horizontal="left" vertical="center"/>
    </xf>
    <xf numFmtId="0" fontId="124" fillId="0" borderId="47" xfId="105" applyFont="1" applyBorder="1" applyAlignment="1" applyProtection="1">
      <alignment horizontal="left" vertical="center"/>
    </xf>
    <xf numFmtId="0" fontId="104" fillId="29" borderId="30" xfId="105" applyFont="1" applyFill="1" applyBorder="1" applyAlignment="1" applyProtection="1">
      <alignment horizontal="right" vertical="center"/>
    </xf>
    <xf numFmtId="0" fontId="104" fillId="29" borderId="31" xfId="105" applyFont="1" applyFill="1" applyBorder="1" applyAlignment="1" applyProtection="1">
      <alignment horizontal="right" vertical="center"/>
    </xf>
    <xf numFmtId="0" fontId="104" fillId="29" borderId="32" xfId="105" applyFont="1" applyFill="1" applyBorder="1" applyAlignment="1" applyProtection="1">
      <alignment horizontal="right" vertical="center"/>
    </xf>
    <xf numFmtId="0" fontId="95" fillId="0" borderId="102" xfId="105" applyNumberFormat="1" applyFont="1" applyBorder="1" applyAlignment="1" applyProtection="1">
      <alignment horizontal="center" vertical="center"/>
      <protection locked="0"/>
    </xf>
    <xf numFmtId="0" fontId="95" fillId="0" borderId="103" xfId="105" applyNumberFormat="1" applyFont="1" applyBorder="1" applyAlignment="1" applyProtection="1">
      <alignment horizontal="center" vertical="center"/>
      <protection locked="0"/>
    </xf>
    <xf numFmtId="0" fontId="95" fillId="0" borderId="104" xfId="105" applyNumberFormat="1" applyFont="1" applyBorder="1" applyAlignment="1" applyProtection="1">
      <alignment horizontal="center" vertical="center"/>
      <protection locked="0"/>
    </xf>
    <xf numFmtId="0" fontId="95" fillId="0" borderId="105" xfId="105" applyNumberFormat="1" applyFont="1" applyBorder="1" applyAlignment="1" applyProtection="1">
      <alignment horizontal="center" vertical="center"/>
      <protection locked="0"/>
    </xf>
    <xf numFmtId="0" fontId="95" fillId="0" borderId="106" xfId="105" applyNumberFormat="1" applyFont="1" applyBorder="1" applyAlignment="1" applyProtection="1">
      <alignment horizontal="center" vertical="center"/>
      <protection locked="0"/>
    </xf>
    <xf numFmtId="0" fontId="95" fillId="0" borderId="107" xfId="105" applyNumberFormat="1" applyFont="1" applyBorder="1" applyAlignment="1" applyProtection="1">
      <alignment horizontal="center" vertical="center"/>
      <protection locked="0"/>
    </xf>
    <xf numFmtId="0" fontId="104" fillId="35" borderId="98" xfId="105" applyFont="1" applyFill="1" applyBorder="1" applyAlignment="1" applyProtection="1">
      <alignment vertical="center"/>
    </xf>
    <xf numFmtId="0" fontId="104" fillId="35" borderId="99" xfId="105" applyFont="1" applyFill="1" applyBorder="1" applyAlignment="1" applyProtection="1">
      <alignment vertical="center"/>
    </xf>
    <xf numFmtId="0" fontId="104" fillId="35" borderId="100" xfId="105" applyFont="1" applyFill="1" applyBorder="1" applyAlignment="1" applyProtection="1">
      <alignment vertical="center"/>
    </xf>
    <xf numFmtId="0" fontId="104" fillId="35" borderId="96" xfId="105" applyFont="1" applyFill="1" applyBorder="1" applyAlignment="1" applyProtection="1">
      <alignment horizontal="center" vertical="center"/>
      <protection hidden="1"/>
    </xf>
    <xf numFmtId="0" fontId="104" fillId="35" borderId="101" xfId="105" applyFont="1" applyFill="1" applyBorder="1" applyAlignment="1" applyProtection="1">
      <alignment horizontal="center" vertical="center"/>
      <protection hidden="1"/>
    </xf>
    <xf numFmtId="0" fontId="103" fillId="35" borderId="45" xfId="105" applyFont="1" applyFill="1" applyBorder="1" applyAlignment="1" applyProtection="1">
      <alignment horizontal="left" vertical="center"/>
    </xf>
    <xf numFmtId="0" fontId="103" fillId="35" borderId="46" xfId="105" applyFont="1" applyFill="1" applyBorder="1" applyAlignment="1" applyProtection="1">
      <alignment horizontal="left" vertical="center"/>
    </xf>
    <xf numFmtId="0" fontId="103" fillId="35" borderId="47" xfId="105" applyFont="1" applyFill="1" applyBorder="1" applyAlignment="1" applyProtection="1">
      <alignment horizontal="left" vertical="center"/>
    </xf>
    <xf numFmtId="0" fontId="80" fillId="29" borderId="30" xfId="105" applyFont="1" applyFill="1" applyBorder="1" applyAlignment="1" applyProtection="1">
      <alignment horizontal="right" vertical="center"/>
      <protection locked="0"/>
    </xf>
    <xf numFmtId="0" fontId="80" fillId="29" borderId="31" xfId="105" applyFont="1" applyFill="1" applyBorder="1" applyAlignment="1" applyProtection="1">
      <alignment horizontal="right" vertical="center"/>
      <protection locked="0"/>
    </xf>
    <xf numFmtId="0" fontId="80" fillId="29" borderId="32" xfId="105" applyFont="1" applyFill="1" applyBorder="1" applyAlignment="1" applyProtection="1">
      <alignment horizontal="right" vertical="center"/>
      <protection locked="0"/>
    </xf>
    <xf numFmtId="0" fontId="104" fillId="0" borderId="45" xfId="105" applyFont="1" applyFill="1" applyBorder="1" applyAlignment="1" applyProtection="1">
      <alignment horizontal="left" vertical="center"/>
    </xf>
    <xf numFmtId="0" fontId="104" fillId="0" borderId="46" xfId="105" applyFont="1" applyFill="1" applyBorder="1" applyAlignment="1" applyProtection="1">
      <alignment horizontal="left" vertical="center"/>
    </xf>
    <xf numFmtId="0" fontId="104" fillId="0" borderId="47" xfId="105" applyFont="1" applyFill="1" applyBorder="1" applyAlignment="1" applyProtection="1">
      <alignment horizontal="left" vertical="center"/>
    </xf>
    <xf numFmtId="0" fontId="104" fillId="0" borderId="30" xfId="105" applyFont="1" applyFill="1" applyBorder="1" applyAlignment="1" applyProtection="1">
      <alignment horizontal="left" vertical="center"/>
    </xf>
    <xf numFmtId="0" fontId="104" fillId="0" borderId="31" xfId="105" applyFont="1" applyFill="1" applyBorder="1" applyAlignment="1" applyProtection="1">
      <alignment horizontal="left" vertical="center"/>
    </xf>
    <xf numFmtId="0" fontId="104" fillId="0" borderId="32" xfId="105" applyFont="1" applyFill="1" applyBorder="1" applyAlignment="1" applyProtection="1">
      <alignment horizontal="left" vertical="center"/>
    </xf>
    <xf numFmtId="0" fontId="104" fillId="29" borderId="44" xfId="105" applyFont="1" applyFill="1" applyBorder="1" applyAlignment="1" applyProtection="1">
      <alignment horizontal="center" vertical="center"/>
      <protection locked="0"/>
    </xf>
    <xf numFmtId="0" fontId="104" fillId="29" borderId="109" xfId="105" applyFont="1" applyFill="1" applyBorder="1" applyAlignment="1" applyProtection="1">
      <alignment horizontal="left" vertical="center" indent="2"/>
      <protection locked="0"/>
    </xf>
    <xf numFmtId="0" fontId="104" fillId="29" borderId="110" xfId="105" applyFont="1" applyFill="1" applyBorder="1" applyAlignment="1" applyProtection="1">
      <alignment horizontal="left" vertical="center" indent="2"/>
      <protection locked="0"/>
    </xf>
    <xf numFmtId="0" fontId="104" fillId="29" borderId="111" xfId="105" applyFont="1" applyFill="1" applyBorder="1" applyAlignment="1" applyProtection="1">
      <alignment horizontal="left" vertical="center" indent="2"/>
      <protection locked="0"/>
    </xf>
    <xf numFmtId="0" fontId="141" fillId="0" borderId="35" xfId="105" applyNumberFormat="1" applyFont="1" applyBorder="1" applyAlignment="1" applyProtection="1">
      <alignment horizontal="left" vertical="center" wrapText="1"/>
      <protection locked="0"/>
    </xf>
    <xf numFmtId="0" fontId="141" fillId="0" borderId="36" xfId="105" applyNumberFormat="1" applyFont="1" applyBorder="1" applyAlignment="1" applyProtection="1">
      <alignment horizontal="left" vertical="center"/>
      <protection locked="0"/>
    </xf>
    <xf numFmtId="0" fontId="141" fillId="0" borderId="37" xfId="105" applyNumberFormat="1" applyFont="1" applyBorder="1" applyAlignment="1" applyProtection="1">
      <alignment horizontal="left" vertical="center"/>
      <protection locked="0"/>
    </xf>
    <xf numFmtId="0" fontId="104" fillId="0" borderId="44" xfId="105" applyFont="1" applyFill="1" applyBorder="1" applyAlignment="1" applyProtection="1">
      <alignment vertical="center"/>
    </xf>
    <xf numFmtId="0" fontId="121" fillId="0" borderId="71" xfId="105" applyNumberFormat="1" applyFont="1" applyBorder="1" applyAlignment="1" applyProtection="1">
      <alignment horizontal="center" vertical="center"/>
      <protection locked="0"/>
    </xf>
    <xf numFmtId="0" fontId="121" fillId="0" borderId="72" xfId="105" applyNumberFormat="1" applyFont="1" applyBorder="1" applyAlignment="1" applyProtection="1">
      <alignment horizontal="center" vertical="center"/>
      <protection locked="0"/>
    </xf>
    <xf numFmtId="0" fontId="118" fillId="0" borderId="45" xfId="105" applyFont="1" applyBorder="1" applyAlignment="1" applyProtection="1">
      <alignment horizontal="left" vertical="center"/>
    </xf>
    <xf numFmtId="0" fontId="118" fillId="0" borderId="46" xfId="105" applyFont="1" applyBorder="1" applyAlignment="1" applyProtection="1">
      <alignment horizontal="left" vertical="center"/>
    </xf>
    <xf numFmtId="0" fontId="118" fillId="0" borderId="47" xfId="105" applyFont="1" applyBorder="1" applyAlignment="1" applyProtection="1">
      <alignment horizontal="left" vertical="center"/>
    </xf>
    <xf numFmtId="0" fontId="104" fillId="0" borderId="93" xfId="105" applyNumberFormat="1" applyFont="1" applyFill="1" applyBorder="1" applyAlignment="1" applyProtection="1">
      <alignment horizontal="left" vertical="center" indent="8"/>
    </xf>
    <xf numFmtId="0" fontId="104" fillId="0" borderId="94" xfId="105" applyNumberFormat="1" applyFont="1" applyFill="1" applyBorder="1" applyAlignment="1" applyProtection="1">
      <alignment horizontal="left" vertical="center" indent="8"/>
    </xf>
    <xf numFmtId="0" fontId="86" fillId="34" borderId="97" xfId="105" applyNumberFormat="1" applyFont="1" applyFill="1" applyBorder="1" applyAlignment="1" applyProtection="1">
      <alignment horizontal="left" vertical="center"/>
      <protection locked="0" hidden="1"/>
    </xf>
    <xf numFmtId="0" fontId="86" fillId="34" borderId="94" xfId="105" applyNumberFormat="1" applyFont="1" applyFill="1" applyBorder="1" applyAlignment="1" applyProtection="1">
      <alignment horizontal="left" vertical="center"/>
      <protection locked="0" hidden="1"/>
    </xf>
    <xf numFmtId="0" fontId="86" fillId="34" borderId="95" xfId="105" applyNumberFormat="1" applyFont="1" applyFill="1" applyBorder="1" applyAlignment="1" applyProtection="1">
      <alignment horizontal="left" vertical="center"/>
      <protection locked="0" hidden="1"/>
    </xf>
    <xf numFmtId="0" fontId="92" fillId="36" borderId="35" xfId="0" applyFont="1" applyFill="1" applyBorder="1" applyAlignment="1" applyProtection="1">
      <alignment horizontal="center" vertical="center"/>
    </xf>
    <xf numFmtId="0" fontId="92" fillId="36" borderId="36" xfId="0" applyFont="1" applyFill="1" applyBorder="1" applyAlignment="1" applyProtection="1">
      <alignment horizontal="center" vertical="center"/>
    </xf>
    <xf numFmtId="0" fontId="92" fillId="36" borderId="0" xfId="0" applyFont="1" applyFill="1" applyBorder="1" applyAlignment="1" applyProtection="1">
      <alignment horizontal="center" vertical="center"/>
    </xf>
    <xf numFmtId="0" fontId="92" fillId="36" borderId="34" xfId="0" applyFont="1" applyFill="1" applyBorder="1" applyAlignment="1" applyProtection="1">
      <alignment horizontal="center" vertical="center"/>
    </xf>
    <xf numFmtId="0" fontId="104" fillId="0" borderId="30" xfId="105" applyFont="1" applyFill="1" applyBorder="1" applyAlignment="1" applyProtection="1">
      <alignment vertical="center"/>
    </xf>
    <xf numFmtId="0" fontId="104" fillId="0" borderId="31" xfId="105" applyFont="1" applyFill="1" applyBorder="1" applyAlignment="1" applyProtection="1">
      <alignment vertical="center"/>
    </xf>
    <xf numFmtId="0" fontId="104" fillId="0" borderId="47" xfId="105" applyFont="1" applyFill="1" applyBorder="1" applyAlignment="1" applyProtection="1">
      <alignment vertical="center"/>
    </xf>
    <xf numFmtId="0" fontId="92" fillId="36" borderId="31" xfId="0" applyFont="1" applyFill="1" applyBorder="1" applyAlignment="1" applyProtection="1">
      <alignment horizontal="left" vertical="center"/>
    </xf>
    <xf numFmtId="0" fontId="82" fillId="29" borderId="44" xfId="105" applyFont="1" applyFill="1" applyBorder="1" applyAlignment="1" applyProtection="1">
      <alignment horizontal="left" vertical="center" indent="4"/>
    </xf>
    <xf numFmtId="0" fontId="82" fillId="29" borderId="45" xfId="105" applyFont="1" applyFill="1" applyBorder="1" applyAlignment="1" applyProtection="1">
      <alignment horizontal="left" vertical="center" indent="4"/>
    </xf>
    <xf numFmtId="0" fontId="124" fillId="0" borderId="71" xfId="105" applyFont="1" applyBorder="1" applyAlignment="1" applyProtection="1">
      <alignment horizontal="center" vertical="center"/>
    </xf>
    <xf numFmtId="0" fontId="124" fillId="0" borderId="73" xfId="105" applyFont="1" applyBorder="1" applyAlignment="1" applyProtection="1">
      <alignment horizontal="center" vertical="center"/>
    </xf>
    <xf numFmtId="0" fontId="92" fillId="36" borderId="50" xfId="0" applyFont="1" applyFill="1" applyBorder="1" applyAlignment="1" applyProtection="1">
      <alignment horizontal="left" vertical="center"/>
    </xf>
    <xf numFmtId="0" fontId="151" fillId="0" borderId="44" xfId="0" applyFont="1" applyBorder="1" applyAlignment="1" applyProtection="1">
      <alignment horizontal="center" vertical="center"/>
    </xf>
    <xf numFmtId="0" fontId="88" fillId="0" borderId="44" xfId="0" applyFont="1" applyBorder="1" applyAlignment="1" applyProtection="1">
      <alignment horizontal="center" vertical="center" wrapText="1"/>
    </xf>
    <xf numFmtId="0" fontId="88" fillId="0" borderId="44" xfId="0" applyFont="1" applyBorder="1" applyAlignment="1" applyProtection="1">
      <alignment horizontal="center" vertical="center"/>
    </xf>
    <xf numFmtId="0" fontId="151" fillId="0" borderId="30" xfId="0" applyFont="1" applyBorder="1" applyAlignment="1" applyProtection="1">
      <alignment horizontal="center" vertical="center" wrapText="1"/>
    </xf>
    <xf numFmtId="0" fontId="151" fillId="0" borderId="31" xfId="0" applyFont="1" applyBorder="1" applyAlignment="1" applyProtection="1">
      <alignment horizontal="center" vertical="center"/>
    </xf>
    <xf numFmtId="0" fontId="151" fillId="0" borderId="32" xfId="0" applyFont="1" applyBorder="1" applyAlignment="1" applyProtection="1">
      <alignment horizontal="center" vertical="center"/>
    </xf>
    <xf numFmtId="0" fontId="151" fillId="0" borderId="33" xfId="0" applyFont="1" applyBorder="1" applyAlignment="1" applyProtection="1">
      <alignment horizontal="center" vertical="center"/>
    </xf>
    <xf numFmtId="0" fontId="151" fillId="0" borderId="0" xfId="0" applyFont="1" applyBorder="1" applyAlignment="1" applyProtection="1">
      <alignment horizontal="center" vertical="center"/>
    </xf>
    <xf numFmtId="0" fontId="151" fillId="0" borderId="34" xfId="0" applyFont="1" applyBorder="1" applyAlignment="1" applyProtection="1">
      <alignment horizontal="center" vertical="center"/>
    </xf>
    <xf numFmtId="0" fontId="151" fillId="0" borderId="35" xfId="0" applyFont="1" applyBorder="1" applyAlignment="1" applyProtection="1">
      <alignment horizontal="center" vertical="center"/>
    </xf>
    <xf numFmtId="0" fontId="151" fillId="0" borderId="36" xfId="0" applyFont="1" applyBorder="1" applyAlignment="1" applyProtection="1">
      <alignment horizontal="center" vertical="center"/>
    </xf>
    <xf numFmtId="0" fontId="151" fillId="0" borderId="37" xfId="0" applyFont="1" applyBorder="1" applyAlignment="1" applyProtection="1">
      <alignment horizontal="center" vertical="center"/>
    </xf>
    <xf numFmtId="0" fontId="154" fillId="36" borderId="45" xfId="0" applyFont="1" applyFill="1" applyBorder="1" applyAlignment="1" applyProtection="1">
      <alignment horizontal="center" vertical="center" wrapText="1"/>
    </xf>
    <xf numFmtId="0" fontId="154" fillId="36" borderId="46" xfId="0" applyFont="1" applyFill="1" applyBorder="1" applyAlignment="1" applyProtection="1">
      <alignment horizontal="center" vertical="center"/>
    </xf>
    <xf numFmtId="0" fontId="154" fillId="36" borderId="47" xfId="0" applyFont="1" applyFill="1" applyBorder="1" applyAlignment="1" applyProtection="1">
      <alignment horizontal="center" vertical="center"/>
    </xf>
    <xf numFmtId="0" fontId="105" fillId="41" borderId="30" xfId="0" applyFont="1" applyFill="1" applyBorder="1" applyAlignment="1" applyProtection="1">
      <alignment horizontal="center" vertical="center" wrapText="1"/>
    </xf>
    <xf numFmtId="0" fontId="105" fillId="41" borderId="31" xfId="0" applyFont="1" applyFill="1" applyBorder="1" applyAlignment="1" applyProtection="1">
      <alignment horizontal="center" vertical="center"/>
    </xf>
    <xf numFmtId="0" fontId="105" fillId="41" borderId="35" xfId="0" applyFont="1" applyFill="1" applyBorder="1" applyAlignment="1" applyProtection="1">
      <alignment horizontal="center" vertical="center"/>
    </xf>
    <xf numFmtId="0" fontId="105" fillId="41" borderId="36" xfId="0" applyFont="1" applyFill="1" applyBorder="1" applyAlignment="1" applyProtection="1">
      <alignment horizontal="center" vertical="center"/>
    </xf>
    <xf numFmtId="0" fontId="151" fillId="41" borderId="44" xfId="0" applyFont="1" applyFill="1" applyBorder="1" applyAlignment="1" applyProtection="1">
      <alignment horizontal="center" vertical="center"/>
    </xf>
    <xf numFmtId="0" fontId="105" fillId="41" borderId="44" xfId="0" applyFont="1" applyFill="1" applyBorder="1" applyAlignment="1" applyProtection="1">
      <alignment horizontal="center" vertical="center"/>
    </xf>
    <xf numFmtId="0" fontId="151" fillId="39" borderId="44" xfId="0" applyFont="1" applyFill="1" applyBorder="1" applyAlignment="1" applyProtection="1">
      <alignment horizontal="center" vertical="center" wrapText="1"/>
    </xf>
    <xf numFmtId="0" fontId="151" fillId="39" borderId="44" xfId="0" applyFont="1" applyFill="1" applyBorder="1" applyAlignment="1" applyProtection="1">
      <alignment horizontal="center" vertical="center"/>
    </xf>
    <xf numFmtId="0" fontId="101" fillId="0" borderId="44" xfId="0" applyFont="1" applyBorder="1" applyAlignment="1" applyProtection="1">
      <alignment horizontal="center" vertical="center"/>
      <protection locked="0"/>
    </xf>
    <xf numFmtId="0" fontId="151" fillId="38" borderId="44" xfId="0" applyFont="1" applyFill="1" applyBorder="1" applyAlignment="1" applyProtection="1">
      <alignment horizontal="center" vertical="center" wrapText="1"/>
    </xf>
    <xf numFmtId="0" fontId="151" fillId="38" borderId="44" xfId="0" applyFont="1" applyFill="1" applyBorder="1" applyAlignment="1" applyProtection="1">
      <alignment horizontal="center" vertical="center"/>
    </xf>
    <xf numFmtId="0" fontId="101" fillId="0" borderId="50" xfId="0" applyFont="1" applyBorder="1" applyAlignment="1" applyProtection="1">
      <alignment horizontal="center" vertical="center"/>
      <protection locked="0"/>
    </xf>
    <xf numFmtId="0" fontId="151" fillId="40" borderId="45" xfId="0" applyFont="1" applyFill="1" applyBorder="1" applyAlignment="1" applyProtection="1">
      <alignment horizontal="center" vertical="center" wrapText="1"/>
    </xf>
    <xf numFmtId="0" fontId="151" fillId="40" borderId="46" xfId="0" applyFont="1" applyFill="1" applyBorder="1" applyAlignment="1" applyProtection="1">
      <alignment horizontal="center" vertical="center" wrapText="1"/>
    </xf>
    <xf numFmtId="0" fontId="157" fillId="0" borderId="30" xfId="0" applyFont="1" applyFill="1" applyBorder="1" applyAlignment="1" applyProtection="1">
      <alignment horizontal="center" vertical="center" wrapText="1"/>
    </xf>
    <xf numFmtId="0" fontId="157" fillId="0" borderId="31" xfId="0" applyFont="1" applyFill="1" applyBorder="1" applyAlignment="1" applyProtection="1">
      <alignment horizontal="center" vertical="center"/>
    </xf>
    <xf numFmtId="0" fontId="157" fillId="0" borderId="32" xfId="0" applyFont="1" applyFill="1" applyBorder="1" applyAlignment="1" applyProtection="1">
      <alignment horizontal="center" vertical="center"/>
    </xf>
    <xf numFmtId="0" fontId="157" fillId="0" borderId="33" xfId="0" applyFont="1" applyFill="1" applyBorder="1" applyAlignment="1" applyProtection="1">
      <alignment horizontal="center" vertical="center"/>
    </xf>
    <xf numFmtId="0" fontId="157" fillId="0" borderId="0" xfId="0" applyFont="1" applyFill="1" applyBorder="1" applyAlignment="1" applyProtection="1">
      <alignment horizontal="center" vertical="center"/>
    </xf>
    <xf numFmtId="0" fontId="157" fillId="0" borderId="34" xfId="0" applyFont="1" applyFill="1" applyBorder="1" applyAlignment="1" applyProtection="1">
      <alignment horizontal="center" vertical="center"/>
    </xf>
    <xf numFmtId="0" fontId="157" fillId="0" borderId="35" xfId="0" applyFont="1" applyFill="1" applyBorder="1" applyAlignment="1" applyProtection="1">
      <alignment horizontal="center" vertical="center"/>
    </xf>
    <xf numFmtId="0" fontId="157" fillId="0" borderId="36" xfId="0" applyFont="1" applyFill="1" applyBorder="1" applyAlignment="1" applyProtection="1">
      <alignment horizontal="center" vertical="center"/>
    </xf>
    <xf numFmtId="0" fontId="157" fillId="0" borderId="37" xfId="0" applyFont="1" applyFill="1" applyBorder="1" applyAlignment="1" applyProtection="1">
      <alignment horizontal="center" vertical="center"/>
    </xf>
    <xf numFmtId="0" fontId="154" fillId="0" borderId="35" xfId="0" applyFont="1" applyBorder="1" applyAlignment="1" applyProtection="1">
      <alignment horizontal="left" vertical="center" wrapText="1"/>
    </xf>
    <xf numFmtId="0" fontId="154" fillId="0" borderId="36" xfId="0" applyFont="1" applyBorder="1" applyAlignment="1" applyProtection="1">
      <alignment horizontal="left" vertical="center" wrapText="1"/>
    </xf>
    <xf numFmtId="0" fontId="154" fillId="0" borderId="37" xfId="0" applyFont="1" applyBorder="1" applyAlignment="1" applyProtection="1">
      <alignment horizontal="left" vertical="center" wrapText="1"/>
    </xf>
    <xf numFmtId="0" fontId="151" fillId="40" borderId="44" xfId="0" applyFont="1" applyFill="1" applyBorder="1" applyAlignment="1" applyProtection="1">
      <alignment horizontal="center" vertical="center"/>
    </xf>
    <xf numFmtId="0" fontId="151" fillId="0" borderId="44" xfId="0" applyFont="1" applyBorder="1" applyAlignment="1" applyProtection="1">
      <alignment horizontal="center" vertical="center"/>
      <protection locked="0"/>
    </xf>
    <xf numFmtId="0" fontId="151" fillId="0" borderId="45" xfId="0" applyFont="1" applyBorder="1" applyAlignment="1" applyProtection="1">
      <alignment horizontal="center" vertical="center"/>
      <protection locked="0"/>
    </xf>
    <xf numFmtId="0" fontId="151" fillId="40" borderId="45" xfId="0" applyFont="1" applyFill="1" applyBorder="1" applyAlignment="1" applyProtection="1">
      <alignment horizontal="center" vertical="center"/>
    </xf>
    <xf numFmtId="0" fontId="151" fillId="35" borderId="44" xfId="0" applyFont="1" applyFill="1" applyBorder="1" applyAlignment="1" applyProtection="1">
      <alignment horizontal="center" vertical="center"/>
    </xf>
  </cellXfs>
  <cellStyles count="106">
    <cellStyle name="???????" xfId="92" xr:uid="{00000000-0005-0000-0000-000000000000}"/>
    <cellStyle name="?籉??????????" xfId="91" xr:uid="{00000000-0005-0000-0000-000001000000}"/>
    <cellStyle name="?癵_UPW_BidForms_011601(WATER)" xfId="90" xr:uid="{00000000-0005-0000-0000-000002000000}"/>
    <cellStyle name="20% - 輔色1" xfId="20" builtinId="30" customBuiltin="1"/>
    <cellStyle name="20% - 輔色2" xfId="24" builtinId="34" customBuiltin="1"/>
    <cellStyle name="20% - 輔色3" xfId="28" builtinId="38" customBuiltin="1"/>
    <cellStyle name="20% - 輔色4" xfId="32" builtinId="42" customBuiltin="1"/>
    <cellStyle name="20% - 輔色5" xfId="36" builtinId="46" customBuiltin="1"/>
    <cellStyle name="20% - 輔色6" xfId="40" builtinId="50" customBuiltin="1"/>
    <cellStyle name="40% - 輔色1" xfId="21" builtinId="31" customBuiltin="1"/>
    <cellStyle name="40% - 輔色2" xfId="25" builtinId="35" customBuiltin="1"/>
    <cellStyle name="40% - 輔色3" xfId="29" builtinId="39" customBuiltin="1"/>
    <cellStyle name="40% - 輔色4" xfId="33" builtinId="43" customBuiltin="1"/>
    <cellStyle name="40% - 輔色5" xfId="37" builtinId="47" customBuiltin="1"/>
    <cellStyle name="40% - 輔色6" xfId="41" builtinId="51" customBuiltin="1"/>
    <cellStyle name="60% - 輔色1" xfId="22" builtinId="32" customBuiltin="1"/>
    <cellStyle name="60% - 輔色2" xfId="26" builtinId="36" customBuiltin="1"/>
    <cellStyle name="60% - 輔色3" xfId="30" builtinId="40" customBuiltin="1"/>
    <cellStyle name="60% - 輔色4" xfId="34" builtinId="44" customBuiltin="1"/>
    <cellStyle name="60% - 輔色5" xfId="38" builtinId="48" customBuiltin="1"/>
    <cellStyle name="60% - 輔色6" xfId="42" builtinId="52" customBuiltin="1"/>
    <cellStyle name="custom" xfId="94" xr:uid="{00000000-0005-0000-0000-000015000000}"/>
    <cellStyle name="Euro" xfId="95" xr:uid="{00000000-0005-0000-0000-000016000000}"/>
    <cellStyle name="fu" xfId="96" xr:uid="{00000000-0005-0000-0000-000017000000}"/>
    <cellStyle name="Grey" xfId="97" xr:uid="{00000000-0005-0000-0000-000018000000}"/>
    <cellStyle name="Input [yellow]" xfId="98" xr:uid="{00000000-0005-0000-0000-000019000000}"/>
    <cellStyle name="MAIN" xfId="99" xr:uid="{00000000-0005-0000-0000-00001A000000}"/>
    <cellStyle name="no dec" xfId="100" xr:uid="{00000000-0005-0000-0000-00001B000000}"/>
    <cellStyle name="Normal - Style1" xfId="102" xr:uid="{00000000-0005-0000-0000-00001C000000}"/>
    <cellStyle name="Normal_0.18um SDRAM" xfId="101" xr:uid="{00000000-0005-0000-0000-00001D000000}"/>
    <cellStyle name="Percent [2]" xfId="103" xr:uid="{00000000-0005-0000-0000-00001E000000}"/>
    <cellStyle name="Percent_laroux" xfId="104" xr:uid="{00000000-0005-0000-0000-00001F000000}"/>
    <cellStyle name="ハイパーリンク" xfId="43" xr:uid="{00000000-0005-0000-0000-000020000000}"/>
    <cellStyle name=" [0.00]_Sheet1M2" xfId="84" xr:uid="{00000000-0005-0000-0000-000021000000}"/>
    <cellStyle name="_Sheet1_S" xfId="85" xr:uid="{00000000-0005-0000-0000-000022000000}"/>
    <cellStyle name="?_Sheet1_S" xfId="86" xr:uid="{00000000-0005-0000-0000-000023000000}"/>
    <cellStyle name="??" xfId="87" xr:uid="{00000000-0005-0000-0000-000024000000}"/>
    <cellStyle name="??" xfId="88" xr:uid="{00000000-0005-0000-0000-000025000000}"/>
    <cellStyle name="_(5)UPW_Bid_Form6_012101(??)" xfId="89" xr:uid="{00000000-0005-0000-0000-000026000000}"/>
    <cellStyle name="遽_laroux" xfId="93" xr:uid="{00000000-0005-0000-0000-000027000000}"/>
    <cellStyle name="一般" xfId="0" builtinId="0" customBuiltin="1"/>
    <cellStyle name="一般 10" xfId="46" xr:uid="{00000000-0005-0000-0000-000029000000}"/>
    <cellStyle name="一般 11" xfId="47" xr:uid="{00000000-0005-0000-0000-00002A000000}"/>
    <cellStyle name="一般 12" xfId="48" xr:uid="{00000000-0005-0000-0000-00002B000000}"/>
    <cellStyle name="一般 13" xfId="49" xr:uid="{00000000-0005-0000-0000-00002C000000}"/>
    <cellStyle name="一般 14" xfId="50" xr:uid="{00000000-0005-0000-0000-00002D000000}"/>
    <cellStyle name="一般 15" xfId="51" xr:uid="{00000000-0005-0000-0000-00002E000000}"/>
    <cellStyle name="一般 16" xfId="52" xr:uid="{00000000-0005-0000-0000-00002F000000}"/>
    <cellStyle name="一般 17" xfId="53" xr:uid="{00000000-0005-0000-0000-000030000000}"/>
    <cellStyle name="一般 18" xfId="54" xr:uid="{00000000-0005-0000-0000-000031000000}"/>
    <cellStyle name="一般 19" xfId="55" xr:uid="{00000000-0005-0000-0000-000032000000}"/>
    <cellStyle name="一般 2" xfId="105" xr:uid="{00000000-0005-0000-0000-000033000000}"/>
    <cellStyle name="一般 20" xfId="56" xr:uid="{00000000-0005-0000-0000-000034000000}"/>
    <cellStyle name="一般 21" xfId="57" xr:uid="{00000000-0005-0000-0000-000035000000}"/>
    <cellStyle name="一般 22" xfId="58" xr:uid="{00000000-0005-0000-0000-000036000000}"/>
    <cellStyle name="一般 23" xfId="59" xr:uid="{00000000-0005-0000-0000-000037000000}"/>
    <cellStyle name="一般 24" xfId="60" xr:uid="{00000000-0005-0000-0000-000038000000}"/>
    <cellStyle name="一般 25" xfId="61" xr:uid="{00000000-0005-0000-0000-000039000000}"/>
    <cellStyle name="一般 26" xfId="62" xr:uid="{00000000-0005-0000-0000-00003A000000}"/>
    <cellStyle name="一般 27" xfId="63" xr:uid="{00000000-0005-0000-0000-00003B000000}"/>
    <cellStyle name="一般 29" xfId="64" xr:uid="{00000000-0005-0000-0000-00003C000000}"/>
    <cellStyle name="一般 30" xfId="65" xr:uid="{00000000-0005-0000-0000-00003D000000}"/>
    <cellStyle name="一般 31" xfId="66" xr:uid="{00000000-0005-0000-0000-00003E000000}"/>
    <cellStyle name="一般 32" xfId="67" xr:uid="{00000000-0005-0000-0000-00003F000000}"/>
    <cellStyle name="一般 33" xfId="68" xr:uid="{00000000-0005-0000-0000-000040000000}"/>
    <cellStyle name="一般 34" xfId="69" xr:uid="{00000000-0005-0000-0000-000041000000}"/>
    <cellStyle name="一般 35" xfId="70" xr:uid="{00000000-0005-0000-0000-000042000000}"/>
    <cellStyle name="一般 36" xfId="71" xr:uid="{00000000-0005-0000-0000-000043000000}"/>
    <cellStyle name="一般 8" xfId="72" xr:uid="{00000000-0005-0000-0000-000044000000}"/>
    <cellStyle name="一般 9" xfId="73" xr:uid="{00000000-0005-0000-0000-000045000000}"/>
    <cellStyle name="一般_2009-08 用水申報表(實際)_090903" xfId="45" xr:uid="{00000000-0005-0000-0000-000046000000}"/>
    <cellStyle name="一般_8AB_用水計劃-2" xfId="74" xr:uid="{00000000-0005-0000-0000-000047000000}"/>
    <cellStyle name="一般_用水平衡圖(R8)版" xfId="44" xr:uid="{00000000-0005-0000-0000-000048000000}"/>
    <cellStyle name="中等" xfId="9" builtinId="28" customBuiltin="1"/>
    <cellStyle name="未定義" xfId="78" xr:uid="{00000000-0005-0000-0000-00004A000000}"/>
    <cellStyle name="合計" xfId="18" builtinId="25" customBuiltin="1"/>
    <cellStyle name="好" xfId="7" builtinId="26" customBuiltin="1"/>
    <cellStyle name="好_高雄園區所有產業(R7)版1110-" xfId="75" xr:uid="{00000000-0005-0000-0000-00004D000000}"/>
    <cellStyle name="百分比" xfId="1" builtinId="5" customBuiltin="1"/>
    <cellStyle name="表示済みのハイパーリンク" xfId="80" xr:uid="{00000000-0005-0000-0000-00004F000000}"/>
    <cellStyle name="計算方式" xfId="12" builtinId="22" customBuiltin="1"/>
    <cellStyle name="貨幣[0]_laroux" xfId="81" xr:uid="{00000000-0005-0000-0000-000051000000}"/>
    <cellStyle name="連結的儲存格" xfId="13" builtinId="24" customBuiltin="1"/>
    <cellStyle name="備註" xfId="16" builtinId="10" customBuiltin="1"/>
    <cellStyle name="說明文字" xfId="17" builtinId="53" customBuiltin="1"/>
    <cellStyle name="輔色1" xfId="19" builtinId="29" customBuiltin="1"/>
    <cellStyle name="輔色2" xfId="23" builtinId="33" customBuiltin="1"/>
    <cellStyle name="輔色3" xfId="27" builtinId="37" customBuiltin="1"/>
    <cellStyle name="輔色4" xfId="31" builtinId="41" customBuiltin="1"/>
    <cellStyle name="輔色5" xfId="35" builtinId="45" customBuiltin="1"/>
    <cellStyle name="輔色6" xfId="39" builtinId="49" customBuiltin="1"/>
    <cellStyle name="標準_300mm Evaluation Plan  (ETCH)" xfId="79" xr:uid="{00000000-0005-0000-0000-00005B000000}"/>
    <cellStyle name="標題" xfId="2" builtinId="15" customBuiltin="1"/>
    <cellStyle name="標題 1" xfId="3" builtinId="16" customBuiltin="1"/>
    <cellStyle name="標題 2" xfId="4" builtinId="17" customBuiltin="1"/>
    <cellStyle name="標題 3" xfId="5" builtinId="18" customBuiltin="1"/>
    <cellStyle name="標題 4" xfId="6" builtinId="19" customBuiltin="1"/>
    <cellStyle name="輸入" xfId="10" builtinId="20" customBuiltin="1"/>
    <cellStyle name="輸出" xfId="11" builtinId="21" customBuiltin="1"/>
    <cellStyle name="檢查儲存格" xfId="14" builtinId="23" customBuiltin="1"/>
    <cellStyle name="壞" xfId="8" builtinId="27" customBuiltin="1"/>
    <cellStyle name="警告文字" xfId="15" builtinId="11" customBuiltin="1"/>
    <cellStyle name="巍葆 [0]_laroux" xfId="76" xr:uid="{00000000-0005-0000-0000-000066000000}"/>
    <cellStyle name="巍葆_laroux" xfId="77" xr:uid="{00000000-0005-0000-0000-000067000000}"/>
    <cellStyle name="鱔 [0]_laroux" xfId="82" xr:uid="{00000000-0005-0000-0000-000068000000}"/>
    <cellStyle name="鱔_laroux" xfId="83" xr:uid="{00000000-0005-0000-0000-000069000000}"/>
  </cellStyles>
  <dxfs count="14"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auto="1"/>
      </font>
      <numFmt numFmtId="30" formatCode="@"/>
      <fill>
        <patternFill>
          <bgColor rgb="FFFFFF00"/>
        </patternFill>
      </fill>
      <border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fill>
        <patternFill>
          <bgColor rgb="FF66FF99"/>
        </patternFill>
      </fill>
    </dxf>
    <dxf>
      <font>
        <b/>
        <i val="0"/>
        <strike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auto="1"/>
      </font>
      <numFmt numFmtId="30" formatCode="@"/>
      <fill>
        <patternFill>
          <bgColor rgb="FFFFFF00"/>
        </patternFill>
      </fill>
      <border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font>
        <b/>
        <i val="0"/>
      </font>
      <fill>
        <patternFill>
          <bgColor rgb="FF66FF99"/>
        </patternFill>
      </fill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fgColor theme="0"/>
        </patternFill>
      </fill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66FFFF"/>
      <color rgb="FF66FF99"/>
      <color rgb="FF99FFCC"/>
      <color rgb="FFFFFF66"/>
      <color rgb="FF3333FF"/>
      <color rgb="FF99FF66"/>
      <color rgb="FFFFCCCC"/>
      <color rgb="FFFFC7CE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Drop" dropLines="11" dropStyle="combo" dx="16" fmlaLink="$C$31" fmlaRange="工作表3!$B$2:$B$12" sel="1" val="0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Drop" dropStyle="combo" dx="20" fmlaLink="$C$30" fmlaRange="工作表3!$A$2:$A$9" sel="1" val="0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Drop" dropLines="3" dropStyle="combo" dx="16" fmlaLink="$E$24" fmlaRange="工作表3!$C$2:$C$4" sel="1" val="0"/>
</file>

<file path=xl/ctrlProps/ctrlProp23.xml><?xml version="1.0" encoding="utf-8"?>
<formControlPr xmlns="http://schemas.microsoft.com/office/spreadsheetml/2009/9/main" objectType="Drop" dropLines="3" dropStyle="combo" dx="16" fmlaLink="$E$25" fmlaRange="工作表3!$D$16:$D$18" sel="1" val="0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Drop" dropLines="3" dropStyle="combo" dx="16" fmlaLink="$E$5" fmlaRange="工作表3!$E$2:$E$4" sel="1" val="0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Drop" dropLines="5" dropStyle="combo" dx="16" fmlaLink="$I$3" fmlaRange="工作表3!$E$16:$E$19" sel="1" val="0"/>
</file>

<file path=xl/ctrlProps/ctrlProp32.xml><?xml version="1.0" encoding="utf-8"?>
<formControlPr xmlns="http://schemas.microsoft.com/office/spreadsheetml/2009/9/main" objectType="Drop" dropStyle="combo" dx="16" fmlaLink="$E$8" fmlaRange="工作表3!$H$2:$H$9" sel="1" val="0"/>
</file>

<file path=xl/ctrlProps/ctrlProp33.xml><?xml version="1.0" encoding="utf-8"?>
<formControlPr xmlns="http://schemas.microsoft.com/office/spreadsheetml/2009/9/main" objectType="Drop" dropStyle="combo" dx="16" fmlaLink="$E$9" fmlaRange="工作表3!$H$2:$H$9" sel="1" val="0"/>
</file>

<file path=xl/ctrlProps/ctrlProp34.xml><?xml version="1.0" encoding="utf-8"?>
<formControlPr xmlns="http://schemas.microsoft.com/office/spreadsheetml/2009/9/main" objectType="Drop" dropStyle="combo" dx="16" fmlaLink="$E$10" fmlaRange="工作表3!$H$2:$H$9" sel="1" val="0"/>
</file>

<file path=xl/ctrlProps/ctrlProp35.xml><?xml version="1.0" encoding="utf-8"?>
<formControlPr xmlns="http://schemas.microsoft.com/office/spreadsheetml/2009/9/main" objectType="Drop" dropStyle="combo" dx="16" fmlaLink="$E$11" fmlaRange="工作表3!$H$2:$H$9" sel="1" val="0"/>
</file>

<file path=xl/ctrlProps/ctrlProp36.xml><?xml version="1.0" encoding="utf-8"?>
<formControlPr xmlns="http://schemas.microsoft.com/office/spreadsheetml/2009/9/main" objectType="Drop" dropStyle="combo" dx="16" fmlaLink="$E$12" fmlaRange="工作表3!$H$2:$H$9" sel="1" val="0"/>
</file>

<file path=xl/ctrlProps/ctrlProp37.xml><?xml version="1.0" encoding="utf-8"?>
<formControlPr xmlns="http://schemas.microsoft.com/office/spreadsheetml/2009/9/main" objectType="Drop" dropStyle="combo" dx="16" fmlaLink="$E$13" fmlaRange="工作表3!$H$2:$H$9" sel="1" val="0"/>
</file>

<file path=xl/ctrlProps/ctrlProp38.xml><?xml version="1.0" encoding="utf-8"?>
<formControlPr xmlns="http://schemas.microsoft.com/office/spreadsheetml/2009/9/main" objectType="Drop" dropStyle="combo" dx="16" fmlaLink="$E$14" fmlaRange="工作表3!$H$2:$H$9" sel="1" val="0"/>
</file>

<file path=xl/ctrlProps/ctrlProp39.xml><?xml version="1.0" encoding="utf-8"?>
<formControlPr xmlns="http://schemas.microsoft.com/office/spreadsheetml/2009/9/main" objectType="Drop" dropStyle="combo" dx="16" fmlaLink="$E$15" fmlaRange="工作表3!$H$2:$H$9" sel="1" val="0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Drop" dropStyle="combo" dx="16" fmlaLink="$E$16" fmlaRange="工作表3!$H$2:$H$9" sel="1" val="0"/>
</file>

<file path=xl/ctrlProps/ctrlProp41.xml><?xml version="1.0" encoding="utf-8"?>
<formControlPr xmlns="http://schemas.microsoft.com/office/spreadsheetml/2009/9/main" objectType="Drop" dropLines="250" dropStyle="combo" dx="16" fmlaLink="$G$8" fmlaRange="工作表3!$B$16:$B$36" sel="1" val="0"/>
</file>

<file path=xl/ctrlProps/ctrlProp42.xml><?xml version="1.0" encoding="utf-8"?>
<formControlPr xmlns="http://schemas.microsoft.com/office/spreadsheetml/2009/9/main" objectType="Drop" dropLines="60" dropStyle="combo" dx="16" fmlaLink="$G$9" fmlaRange="工作表3!$B$16:$B$36" sel="1" val="0"/>
</file>

<file path=xl/ctrlProps/ctrlProp43.xml><?xml version="1.0" encoding="utf-8"?>
<formControlPr xmlns="http://schemas.microsoft.com/office/spreadsheetml/2009/9/main" objectType="Drop" dropLines="60" dropStyle="combo" dx="16" fmlaLink="$G$7" fmlaRange="工作表3!$B$16:$B$36" sel="1" val="0"/>
</file>

<file path=xl/ctrlProps/ctrlProp44.xml><?xml version="1.0" encoding="utf-8"?>
<formControlPr xmlns="http://schemas.microsoft.com/office/spreadsheetml/2009/9/main" objectType="Drop" dropLines="60" dropStyle="combo" dx="16" fmlaLink="$G$10" fmlaRange="工作表3!$B$16:$B$36" sel="1" val="0"/>
</file>

<file path=xl/ctrlProps/ctrlProp45.xml><?xml version="1.0" encoding="utf-8"?>
<formControlPr xmlns="http://schemas.microsoft.com/office/spreadsheetml/2009/9/main" objectType="Drop" dropLines="60" dropStyle="combo" dx="16" fmlaLink="$G$11" fmlaRange="工作表3!$B$16:$B$36" sel="1" val="0"/>
</file>

<file path=xl/ctrlProps/ctrlProp46.xml><?xml version="1.0" encoding="utf-8"?>
<formControlPr xmlns="http://schemas.microsoft.com/office/spreadsheetml/2009/9/main" objectType="Drop" dropLines="60" dropStyle="combo" dx="16" fmlaLink="$G$12" fmlaRange="工作表3!$B$16:$B$36" sel="1" val="0"/>
</file>

<file path=xl/ctrlProps/ctrlProp47.xml><?xml version="1.0" encoding="utf-8"?>
<formControlPr xmlns="http://schemas.microsoft.com/office/spreadsheetml/2009/9/main" objectType="Drop" dropLines="60" dropStyle="combo" dx="16" fmlaLink="$G$13" fmlaRange="工作表3!$B$16:$B$36" sel="1" val="0"/>
</file>

<file path=xl/ctrlProps/ctrlProp48.xml><?xml version="1.0" encoding="utf-8"?>
<formControlPr xmlns="http://schemas.microsoft.com/office/spreadsheetml/2009/9/main" objectType="Drop" dropLines="60" dropStyle="combo" dx="16" fmlaLink="$G$14" fmlaRange="工作表3!$B$16:$B$36" sel="1" val="0"/>
</file>

<file path=xl/ctrlProps/ctrlProp49.xml><?xml version="1.0" encoding="utf-8"?>
<formControlPr xmlns="http://schemas.microsoft.com/office/spreadsheetml/2009/9/main" objectType="Drop" dropLines="60" dropStyle="combo" dx="16" fmlaLink="$G$15" fmlaRange="工作表3!$B$16:$B$36" sel="1" val="0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Drop" dropLines="60" dropStyle="combo" dx="16" fmlaLink="$G$16" fmlaRange="工作表3!$B$16:$B$36" sel="1" val="0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Drop" dropStyle="combo" dx="16" fmlaLink="$E$7" fmlaRange="工作表3!$H$2:$H$9" sel="1" val="0"/>
</file>

<file path=xl/ctrlProps/ctrlProp61.xml><?xml version="1.0" encoding="utf-8"?>
<formControlPr xmlns="http://schemas.microsoft.com/office/spreadsheetml/2009/9/main" objectType="Drop" dropLines="5" dropStyle="combo" dx="16" fmlaLink="$I$3" fmlaRange="工作表3!$L$2:$L$4" sel="1" val="0"/>
</file>

<file path=xl/ctrlProps/ctrlProp62.xml><?xml version="1.0" encoding="utf-8"?>
<formControlPr xmlns="http://schemas.microsoft.com/office/spreadsheetml/2009/9/main" objectType="Drop" dropStyle="combo" dx="16" fmlaLink="$C$7" fmlaRange="工作表3!$M$2:$M$6" sel="1" val="0"/>
</file>

<file path=xl/ctrlProps/ctrlProp63.xml><?xml version="1.0" encoding="utf-8"?>
<formControlPr xmlns="http://schemas.microsoft.com/office/spreadsheetml/2009/9/main" objectType="Drop" dropStyle="combo" dx="16" fmlaLink="$C$8" fmlaRange="工作表3!$M$2:$M$6" sel="1" val="0"/>
</file>

<file path=xl/ctrlProps/ctrlProp64.xml><?xml version="1.0" encoding="utf-8"?>
<formControlPr xmlns="http://schemas.microsoft.com/office/spreadsheetml/2009/9/main" objectType="Drop" dropStyle="combo" dx="16" fmlaLink="$C$9" fmlaRange="工作表3!$M$2:$M$6" sel="1" val="0"/>
</file>

<file path=xl/ctrlProps/ctrlProp65.xml><?xml version="1.0" encoding="utf-8"?>
<formControlPr xmlns="http://schemas.microsoft.com/office/spreadsheetml/2009/9/main" objectType="Drop" dropStyle="combo" dx="16" fmlaLink="$C$10" fmlaRange="工作表3!$M$2:$M$6" sel="1" val="0"/>
</file>

<file path=xl/ctrlProps/ctrlProp66.xml><?xml version="1.0" encoding="utf-8"?>
<formControlPr xmlns="http://schemas.microsoft.com/office/spreadsheetml/2009/9/main" objectType="Drop" dropStyle="combo" dx="16" fmlaLink="$C$11" fmlaRange="工作表3!$M$2:$M$6" sel="1" val="0"/>
</file>

<file path=xl/ctrlProps/ctrlProp67.xml><?xml version="1.0" encoding="utf-8"?>
<formControlPr xmlns="http://schemas.microsoft.com/office/spreadsheetml/2009/9/main" objectType="Drop" dropStyle="combo" dx="16" fmlaLink="$C$12" fmlaRange="工作表3!$M$2:$M$6" sel="1" val="0"/>
</file>

<file path=xl/ctrlProps/ctrlProp68.xml><?xml version="1.0" encoding="utf-8"?>
<formControlPr xmlns="http://schemas.microsoft.com/office/spreadsheetml/2009/9/main" objectType="Drop" dropStyle="combo" dx="16" fmlaLink="$C$13" fmlaRange="工作表3!$M$2:$M$6" sel="1" val="0"/>
</file>

<file path=xl/ctrlProps/ctrlProp69.xml><?xml version="1.0" encoding="utf-8"?>
<formControlPr xmlns="http://schemas.microsoft.com/office/spreadsheetml/2009/9/main" objectType="Drop" dropStyle="combo" dx="16" fmlaLink="$C$14" fmlaRange="工作表3!$M$2:$M$6" sel="1" val="0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Drop" dropStyle="combo" dx="16" fmlaLink="$C$15" fmlaRange="工作表3!$M$2:$M$6" sel="1" val="0"/>
</file>

<file path=xl/ctrlProps/ctrlProp71.xml><?xml version="1.0" encoding="utf-8"?>
<formControlPr xmlns="http://schemas.microsoft.com/office/spreadsheetml/2009/9/main" objectType="Drop" dropStyle="combo" dx="16" fmlaLink="$C$16" fmlaRange="工作表3!$M$2:$M$6" sel="1" val="0"/>
</file>

<file path=xl/ctrlProps/ctrlProp72.xml><?xml version="1.0" encoding="utf-8"?>
<formControlPr xmlns="http://schemas.microsoft.com/office/spreadsheetml/2009/9/main" objectType="Drop" dropLines="250" dropStyle="combo" dx="16" fmlaLink="$G$8" fmlaRange="工作表3!$B$16:$B$36" sel="1" val="0"/>
</file>

<file path=xl/ctrlProps/ctrlProp73.xml><?xml version="1.0" encoding="utf-8"?>
<formControlPr xmlns="http://schemas.microsoft.com/office/spreadsheetml/2009/9/main" objectType="Drop" dropLines="60" dropStyle="combo" dx="16" fmlaLink="$G$9" fmlaRange="工作表3!$B$16:$B$36" sel="1" val="0"/>
</file>

<file path=xl/ctrlProps/ctrlProp74.xml><?xml version="1.0" encoding="utf-8"?>
<formControlPr xmlns="http://schemas.microsoft.com/office/spreadsheetml/2009/9/main" objectType="Drop" dropLines="60" dropStyle="combo" dx="16" fmlaLink="$G$7" fmlaRange="工作表3!$B$16:$B$36" sel="1" val="0"/>
</file>

<file path=xl/ctrlProps/ctrlProp75.xml><?xml version="1.0" encoding="utf-8"?>
<formControlPr xmlns="http://schemas.microsoft.com/office/spreadsheetml/2009/9/main" objectType="Drop" dropLines="60" dropStyle="combo" dx="16" fmlaLink="$G$10" fmlaRange="工作表3!$B$16:$B$36" sel="1" val="0"/>
</file>

<file path=xl/ctrlProps/ctrlProp76.xml><?xml version="1.0" encoding="utf-8"?>
<formControlPr xmlns="http://schemas.microsoft.com/office/spreadsheetml/2009/9/main" objectType="Drop" dropLines="60" dropStyle="combo" dx="16" fmlaLink="$G$11" fmlaRange="工作表3!$B$16:$B$36" sel="1" val="0"/>
</file>

<file path=xl/ctrlProps/ctrlProp77.xml><?xml version="1.0" encoding="utf-8"?>
<formControlPr xmlns="http://schemas.microsoft.com/office/spreadsheetml/2009/9/main" objectType="Drop" dropLines="60" dropStyle="combo" dx="16" fmlaLink="$G$12" fmlaRange="工作表3!$B$16:$B$36" sel="1" val="0"/>
</file>

<file path=xl/ctrlProps/ctrlProp78.xml><?xml version="1.0" encoding="utf-8"?>
<formControlPr xmlns="http://schemas.microsoft.com/office/spreadsheetml/2009/9/main" objectType="Drop" dropLines="60" dropStyle="combo" dx="16" fmlaLink="$G$13" fmlaRange="工作表3!$B$16:$B$36" sel="1" val="0"/>
</file>

<file path=xl/ctrlProps/ctrlProp79.xml><?xml version="1.0" encoding="utf-8"?>
<formControlPr xmlns="http://schemas.microsoft.com/office/spreadsheetml/2009/9/main" objectType="Drop" dropLines="60" dropStyle="combo" dx="16" fmlaLink="$G$14" fmlaRange="工作表3!$B$16:$B$36" sel="1" val="0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Drop" dropLines="60" dropStyle="combo" dx="16" fmlaLink="$G$15" fmlaRange="工作表3!$B$16:$B$36" sel="1" val="0"/>
</file>

<file path=xl/ctrlProps/ctrlProp81.xml><?xml version="1.0" encoding="utf-8"?>
<formControlPr xmlns="http://schemas.microsoft.com/office/spreadsheetml/2009/9/main" objectType="Drop" dropLines="60" dropStyle="combo" dx="16" fmlaLink="$G$16" fmlaRange="工作表3!$B$16:$B$36" sel="1" val="0"/>
</file>

<file path=xl/ctrlProps/ctrlProp82.xml><?xml version="1.0" encoding="utf-8"?>
<formControlPr xmlns="http://schemas.microsoft.com/office/spreadsheetml/2009/9/main" objectType="Drop" dropStyle="combo" dx="16" fmlaLink="$E$7" fmlaRange="工作表3!$N$2:$N$7" sel="1" val="0"/>
</file>

<file path=xl/ctrlProps/ctrlProp83.xml><?xml version="1.0" encoding="utf-8"?>
<formControlPr xmlns="http://schemas.microsoft.com/office/spreadsheetml/2009/9/main" objectType="Drop" dropStyle="combo" dx="16" fmlaLink="$E$8" fmlaRange="工作表3!$N$2:$N$7" sel="1" val="0"/>
</file>

<file path=xl/ctrlProps/ctrlProp84.xml><?xml version="1.0" encoding="utf-8"?>
<formControlPr xmlns="http://schemas.microsoft.com/office/spreadsheetml/2009/9/main" objectType="Drop" dropStyle="combo" dx="16" fmlaLink="$E$9" fmlaRange="工作表3!$N$2:$N$7" sel="1" val="0"/>
</file>

<file path=xl/ctrlProps/ctrlProp85.xml><?xml version="1.0" encoding="utf-8"?>
<formControlPr xmlns="http://schemas.microsoft.com/office/spreadsheetml/2009/9/main" objectType="Drop" dropStyle="combo" dx="16" fmlaLink="$E$10" fmlaRange="工作表3!$N$2:$N$7" sel="1" val="0"/>
</file>

<file path=xl/ctrlProps/ctrlProp86.xml><?xml version="1.0" encoding="utf-8"?>
<formControlPr xmlns="http://schemas.microsoft.com/office/spreadsheetml/2009/9/main" objectType="Drop" dropStyle="combo" dx="16" fmlaLink="$E$11" fmlaRange="工作表3!$N$2:$N$7" sel="1" val="0"/>
</file>

<file path=xl/ctrlProps/ctrlProp87.xml><?xml version="1.0" encoding="utf-8"?>
<formControlPr xmlns="http://schemas.microsoft.com/office/spreadsheetml/2009/9/main" objectType="Drop" dropStyle="combo" dx="16" fmlaLink="$E$12" fmlaRange="工作表3!$N$2:$N$7" sel="1" val="0"/>
</file>

<file path=xl/ctrlProps/ctrlProp88.xml><?xml version="1.0" encoding="utf-8"?>
<formControlPr xmlns="http://schemas.microsoft.com/office/spreadsheetml/2009/9/main" objectType="Drop" dropStyle="combo" dx="16" fmlaLink="$E$13" fmlaRange="工作表3!$N$2:$N$7" sel="1" val="0"/>
</file>

<file path=xl/ctrlProps/ctrlProp89.xml><?xml version="1.0" encoding="utf-8"?>
<formControlPr xmlns="http://schemas.microsoft.com/office/spreadsheetml/2009/9/main" objectType="Drop" dropStyle="combo" dx="16" fmlaLink="$E$14" fmlaRange="工作表3!$N$2:$N$7" sel="1" val="0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Drop" dropStyle="combo" dx="16" fmlaLink="$E$15" fmlaRange="工作表3!$N$2:$N$7" sel="1" val="0"/>
</file>

<file path=xl/ctrlProps/ctrlProp91.xml><?xml version="1.0" encoding="utf-8"?>
<formControlPr xmlns="http://schemas.microsoft.com/office/spreadsheetml/2009/9/main" objectType="Drop" dropStyle="combo" dx="16" fmlaLink="$E$16" fmlaRange="工作表3!$N$2:$N$7" sel="1" val="0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1242375</xdr:colOff>
      <xdr:row>0</xdr:row>
      <xdr:rowOff>1218675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5"/>
          <a:ext cx="1137600" cy="1152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</xdr:row>
          <xdr:rowOff>22860</xdr:rowOff>
        </xdr:from>
        <xdr:to>
          <xdr:col>6</xdr:col>
          <xdr:colOff>30480</xdr:colOff>
          <xdr:row>2</xdr:row>
          <xdr:rowOff>236220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9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74295</xdr:colOff>
      <xdr:row>0</xdr:row>
      <xdr:rowOff>66675</xdr:rowOff>
    </xdr:from>
    <xdr:to>
      <xdr:col>0</xdr:col>
      <xdr:colOff>1140570</xdr:colOff>
      <xdr:row>0</xdr:row>
      <xdr:rowOff>1218675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" y="66675"/>
          <a:ext cx="1121520" cy="1152000"/>
        </a:xfrm>
        <a:prstGeom prst="rect">
          <a:avLst/>
        </a:prstGeom>
      </xdr:spPr>
    </xdr:pic>
    <xdr:clientData/>
  </xdr:twoCellAnchor>
  <xdr:twoCellAnchor>
    <xdr:from>
      <xdr:col>7</xdr:col>
      <xdr:colOff>66674</xdr:colOff>
      <xdr:row>6</xdr:row>
      <xdr:rowOff>47625</xdr:rowOff>
    </xdr:from>
    <xdr:to>
      <xdr:col>7</xdr:col>
      <xdr:colOff>210674</xdr:colOff>
      <xdr:row>15</xdr:row>
      <xdr:rowOff>228600</xdr:rowOff>
    </xdr:to>
    <xdr:sp macro="" textlink="">
      <xdr:nvSpPr>
        <xdr:cNvPr id="2" name="右大括弧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448299" y="2600325"/>
          <a:ext cx="144000" cy="24955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333375</xdr:colOff>
      <xdr:row>6</xdr:row>
      <xdr:rowOff>57150</xdr:rowOff>
    </xdr:from>
    <xdr:to>
      <xdr:col>7</xdr:col>
      <xdr:colOff>585375</xdr:colOff>
      <xdr:row>15</xdr:row>
      <xdr:rowOff>226575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5715000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下拉式選單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7</xdr:row>
          <xdr:rowOff>30480</xdr:rowOff>
        </xdr:from>
        <xdr:to>
          <xdr:col>4</xdr:col>
          <xdr:colOff>640080</xdr:colOff>
          <xdr:row>7</xdr:row>
          <xdr:rowOff>228600</xdr:rowOff>
        </xdr:to>
        <xdr:sp macro="" textlink="">
          <xdr:nvSpPr>
            <xdr:cNvPr id="19459" name="Drop Down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9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8</xdr:row>
          <xdr:rowOff>30480</xdr:rowOff>
        </xdr:from>
        <xdr:to>
          <xdr:col>4</xdr:col>
          <xdr:colOff>640080</xdr:colOff>
          <xdr:row>8</xdr:row>
          <xdr:rowOff>228600</xdr:rowOff>
        </xdr:to>
        <xdr:sp macro="" textlink="">
          <xdr:nvSpPr>
            <xdr:cNvPr id="19460" name="Drop Down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9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9</xdr:row>
          <xdr:rowOff>30480</xdr:rowOff>
        </xdr:from>
        <xdr:to>
          <xdr:col>4</xdr:col>
          <xdr:colOff>640080</xdr:colOff>
          <xdr:row>9</xdr:row>
          <xdr:rowOff>228600</xdr:rowOff>
        </xdr:to>
        <xdr:sp macro="" textlink="">
          <xdr:nvSpPr>
            <xdr:cNvPr id="19461" name="Drop Down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9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10</xdr:row>
          <xdr:rowOff>30480</xdr:rowOff>
        </xdr:from>
        <xdr:to>
          <xdr:col>4</xdr:col>
          <xdr:colOff>640080</xdr:colOff>
          <xdr:row>10</xdr:row>
          <xdr:rowOff>228600</xdr:rowOff>
        </xdr:to>
        <xdr:sp macro="" textlink="">
          <xdr:nvSpPr>
            <xdr:cNvPr id="19462" name="Drop Down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9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11</xdr:row>
          <xdr:rowOff>38100</xdr:rowOff>
        </xdr:from>
        <xdr:to>
          <xdr:col>4</xdr:col>
          <xdr:colOff>640080</xdr:colOff>
          <xdr:row>11</xdr:row>
          <xdr:rowOff>236220</xdr:rowOff>
        </xdr:to>
        <xdr:sp macro="" textlink="">
          <xdr:nvSpPr>
            <xdr:cNvPr id="19463" name="Drop Down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9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12</xdr:row>
          <xdr:rowOff>38100</xdr:rowOff>
        </xdr:from>
        <xdr:to>
          <xdr:col>4</xdr:col>
          <xdr:colOff>640080</xdr:colOff>
          <xdr:row>12</xdr:row>
          <xdr:rowOff>236220</xdr:rowOff>
        </xdr:to>
        <xdr:sp macro="" textlink="">
          <xdr:nvSpPr>
            <xdr:cNvPr id="19464" name="Drop Down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9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13</xdr:row>
          <xdr:rowOff>38100</xdr:rowOff>
        </xdr:from>
        <xdr:to>
          <xdr:col>4</xdr:col>
          <xdr:colOff>640080</xdr:colOff>
          <xdr:row>13</xdr:row>
          <xdr:rowOff>236220</xdr:rowOff>
        </xdr:to>
        <xdr:sp macro="" textlink="">
          <xdr:nvSpPr>
            <xdr:cNvPr id="19465" name="Drop Down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9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14</xdr:row>
          <xdr:rowOff>38100</xdr:rowOff>
        </xdr:from>
        <xdr:to>
          <xdr:col>4</xdr:col>
          <xdr:colOff>640080</xdr:colOff>
          <xdr:row>14</xdr:row>
          <xdr:rowOff>236220</xdr:rowOff>
        </xdr:to>
        <xdr:sp macro="" textlink="">
          <xdr:nvSpPr>
            <xdr:cNvPr id="19466" name="Drop Down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9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15</xdr:row>
          <xdr:rowOff>38100</xdr:rowOff>
        </xdr:from>
        <xdr:to>
          <xdr:col>4</xdr:col>
          <xdr:colOff>640080</xdr:colOff>
          <xdr:row>15</xdr:row>
          <xdr:rowOff>236220</xdr:rowOff>
        </xdr:to>
        <xdr:sp macro="" textlink="">
          <xdr:nvSpPr>
            <xdr:cNvPr id="19467" name="Drop Down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9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6</xdr:row>
          <xdr:rowOff>28575</xdr:rowOff>
        </xdr:from>
        <xdr:to>
          <xdr:col>7</xdr:col>
          <xdr:colOff>17550</xdr:colOff>
          <xdr:row>15</xdr:row>
          <xdr:rowOff>228600</xdr:rowOff>
        </xdr:to>
        <xdr:grpSp>
          <xdr:nvGrpSpPr>
            <xdr:cNvPr id="6" name="群組 5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GrpSpPr/>
          </xdr:nvGrpSpPr>
          <xdr:grpSpPr>
            <a:xfrm>
              <a:off x="3669030" y="2573655"/>
              <a:ext cx="1194840" cy="2524125"/>
              <a:chOff x="4067175" y="2581275"/>
              <a:chExt cx="1800225" cy="2514600"/>
            </a:xfrm>
          </xdr:grpSpPr>
          <xdr:sp macro="" textlink="">
            <xdr:nvSpPr>
              <xdr:cNvPr id="19470" name="Drop Down 14" hidden="1">
                <a:extLst>
                  <a:ext uri="{63B3BB69-23CF-44E3-9099-C40C66FF867C}">
                    <a14:compatExt spid="_x0000_s19470"/>
                  </a:ext>
                  <a:ext uri="{FF2B5EF4-FFF2-40B4-BE49-F238E27FC236}">
                    <a16:creationId xmlns:a16="http://schemas.microsoft.com/office/drawing/2014/main" id="{00000000-0008-0000-0900-00000E4C0000}"/>
                  </a:ext>
                </a:extLst>
              </xdr:cNvPr>
              <xdr:cNvSpPr/>
            </xdr:nvSpPr>
            <xdr:spPr bwMode="auto">
              <a:xfrm>
                <a:off x="4067175" y="2838451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71" name="Drop Down 15" hidden="1">
                <a:extLst>
                  <a:ext uri="{63B3BB69-23CF-44E3-9099-C40C66FF867C}">
                    <a14:compatExt spid="_x0000_s19471"/>
                  </a:ext>
                  <a:ext uri="{FF2B5EF4-FFF2-40B4-BE49-F238E27FC236}">
                    <a16:creationId xmlns:a16="http://schemas.microsoft.com/office/drawing/2014/main" id="{00000000-0008-0000-0900-00000F4C0000}"/>
                  </a:ext>
                </a:extLst>
              </xdr:cNvPr>
              <xdr:cNvSpPr/>
            </xdr:nvSpPr>
            <xdr:spPr bwMode="auto">
              <a:xfrm>
                <a:off x="4067175" y="3095625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2" name="Drop Down 26" hidden="1">
                <a:extLst>
                  <a:ext uri="{63B3BB69-23CF-44E3-9099-C40C66FF867C}">
                    <a14:compatExt spid="_x0000_s19482"/>
                  </a:ext>
                  <a:ext uri="{FF2B5EF4-FFF2-40B4-BE49-F238E27FC236}">
                    <a16:creationId xmlns:a16="http://schemas.microsoft.com/office/drawing/2014/main" id="{00000000-0008-0000-0900-00001A4C0000}"/>
                  </a:ext>
                </a:extLst>
              </xdr:cNvPr>
              <xdr:cNvSpPr/>
            </xdr:nvSpPr>
            <xdr:spPr bwMode="auto">
              <a:xfrm>
                <a:off x="4067175" y="25812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3" name="Drop Down 27" hidden="1">
                <a:extLst>
                  <a:ext uri="{63B3BB69-23CF-44E3-9099-C40C66FF867C}">
                    <a14:compatExt spid="_x0000_s19483"/>
                  </a:ext>
                  <a:ext uri="{FF2B5EF4-FFF2-40B4-BE49-F238E27FC236}">
                    <a16:creationId xmlns:a16="http://schemas.microsoft.com/office/drawing/2014/main" id="{00000000-0008-0000-0900-00001B4C0000}"/>
                  </a:ext>
                </a:extLst>
              </xdr:cNvPr>
              <xdr:cNvSpPr/>
            </xdr:nvSpPr>
            <xdr:spPr bwMode="auto">
              <a:xfrm>
                <a:off x="4067175" y="33528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4" name="Drop Down 28" hidden="1">
                <a:extLst>
                  <a:ext uri="{63B3BB69-23CF-44E3-9099-C40C66FF867C}">
                    <a14:compatExt spid="_x0000_s19484"/>
                  </a:ext>
                  <a:ext uri="{FF2B5EF4-FFF2-40B4-BE49-F238E27FC236}">
                    <a16:creationId xmlns:a16="http://schemas.microsoft.com/office/drawing/2014/main" id="{00000000-0008-0000-0900-00001C4C0000}"/>
                  </a:ext>
                </a:extLst>
              </xdr:cNvPr>
              <xdr:cNvSpPr/>
            </xdr:nvSpPr>
            <xdr:spPr bwMode="auto">
              <a:xfrm>
                <a:off x="4067175" y="36099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5" name="Drop Down 29" hidden="1">
                <a:extLst>
                  <a:ext uri="{63B3BB69-23CF-44E3-9099-C40C66FF867C}">
                    <a14:compatExt spid="_x0000_s19485"/>
                  </a:ext>
                  <a:ext uri="{FF2B5EF4-FFF2-40B4-BE49-F238E27FC236}">
                    <a16:creationId xmlns:a16="http://schemas.microsoft.com/office/drawing/2014/main" id="{00000000-0008-0000-0900-00001D4C0000}"/>
                  </a:ext>
                </a:extLst>
              </xdr:cNvPr>
              <xdr:cNvSpPr/>
            </xdr:nvSpPr>
            <xdr:spPr bwMode="auto">
              <a:xfrm>
                <a:off x="4067175" y="386715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6" name="Drop Down 30" hidden="1">
                <a:extLst>
                  <a:ext uri="{63B3BB69-23CF-44E3-9099-C40C66FF867C}">
                    <a14:compatExt spid="_x0000_s19486"/>
                  </a:ext>
                  <a:ext uri="{FF2B5EF4-FFF2-40B4-BE49-F238E27FC236}">
                    <a16:creationId xmlns:a16="http://schemas.microsoft.com/office/drawing/2014/main" id="{00000000-0008-0000-0900-00001E4C0000}"/>
                  </a:ext>
                </a:extLst>
              </xdr:cNvPr>
              <xdr:cNvSpPr/>
            </xdr:nvSpPr>
            <xdr:spPr bwMode="auto">
              <a:xfrm>
                <a:off x="4067175" y="412432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7" name="Drop Down 31" hidden="1">
                <a:extLst>
                  <a:ext uri="{63B3BB69-23CF-44E3-9099-C40C66FF867C}">
                    <a14:compatExt spid="_x0000_s19487"/>
                  </a:ext>
                  <a:ext uri="{FF2B5EF4-FFF2-40B4-BE49-F238E27FC236}">
                    <a16:creationId xmlns:a16="http://schemas.microsoft.com/office/drawing/2014/main" id="{00000000-0008-0000-0900-00001F4C0000}"/>
                  </a:ext>
                </a:extLst>
              </xdr:cNvPr>
              <xdr:cNvSpPr/>
            </xdr:nvSpPr>
            <xdr:spPr bwMode="auto">
              <a:xfrm>
                <a:off x="4067175" y="43815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8" name="Drop Down 32" hidden="1">
                <a:extLst>
                  <a:ext uri="{63B3BB69-23CF-44E3-9099-C40C66FF867C}">
                    <a14:compatExt spid="_x0000_s19488"/>
                  </a:ext>
                  <a:ext uri="{FF2B5EF4-FFF2-40B4-BE49-F238E27FC236}">
                    <a16:creationId xmlns:a16="http://schemas.microsoft.com/office/drawing/2014/main" id="{00000000-0008-0000-0900-0000204C0000}"/>
                  </a:ext>
                </a:extLst>
              </xdr:cNvPr>
              <xdr:cNvSpPr/>
            </xdr:nvSpPr>
            <xdr:spPr bwMode="auto">
              <a:xfrm>
                <a:off x="4067175" y="46386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9" name="Drop Down 33" hidden="1">
                <a:extLst>
                  <a:ext uri="{63B3BB69-23CF-44E3-9099-C40C66FF867C}">
                    <a14:compatExt spid="_x0000_s19489"/>
                  </a:ext>
                  <a:ext uri="{FF2B5EF4-FFF2-40B4-BE49-F238E27FC236}">
                    <a16:creationId xmlns:a16="http://schemas.microsoft.com/office/drawing/2014/main" id="{00000000-0008-0000-0900-0000214C0000}"/>
                  </a:ext>
                </a:extLst>
              </xdr:cNvPr>
              <xdr:cNvSpPr/>
            </xdr:nvSpPr>
            <xdr:spPr bwMode="auto">
              <a:xfrm>
                <a:off x="4067175" y="489585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381000</xdr:colOff>
      <xdr:row>6</xdr:row>
      <xdr:rowOff>57150</xdr:rowOff>
    </xdr:from>
    <xdr:to>
      <xdr:col>9</xdr:col>
      <xdr:colOff>633000</xdr:colOff>
      <xdr:row>15</xdr:row>
      <xdr:rowOff>226575</xdr:rowOff>
    </xdr:to>
    <xdr:sp macro="" textlink="">
      <xdr:nvSpPr>
        <xdr:cNvPr id="38" name="文字方塊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 txBox="1"/>
      </xdr:nvSpPr>
      <xdr:spPr>
        <a:xfrm>
          <a:off x="7134225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請輸入冷凍噸數</a:t>
          </a:r>
        </a:p>
      </xdr:txBody>
    </xdr:sp>
    <xdr:clientData/>
  </xdr:twoCellAnchor>
  <xdr:twoCellAnchor>
    <xdr:from>
      <xdr:col>9</xdr:col>
      <xdr:colOff>171449</xdr:colOff>
      <xdr:row>6</xdr:row>
      <xdr:rowOff>47625</xdr:rowOff>
    </xdr:from>
    <xdr:to>
      <xdr:col>9</xdr:col>
      <xdr:colOff>315449</xdr:colOff>
      <xdr:row>15</xdr:row>
      <xdr:rowOff>228600</xdr:rowOff>
    </xdr:to>
    <xdr:sp macro="" textlink="">
      <xdr:nvSpPr>
        <xdr:cNvPr id="39" name="右大括弧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/>
      </xdr:nvSpPr>
      <xdr:spPr>
        <a:xfrm>
          <a:off x="6924674" y="2600325"/>
          <a:ext cx="144000" cy="2495550"/>
        </a:xfrm>
        <a:prstGeom prst="rightBrace">
          <a:avLst/>
        </a:prstGeom>
        <a:ln w="19050">
          <a:solidFill>
            <a:srgbClr val="3333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1021080</xdr:colOff>
          <xdr:row>20</xdr:row>
          <xdr:rowOff>7620</xdr:rowOff>
        </xdr:from>
        <xdr:to>
          <xdr:col>0</xdr:col>
          <xdr:colOff>1242060</xdr:colOff>
          <xdr:row>21</xdr:row>
          <xdr:rowOff>0</xdr:rowOff>
        </xdr:to>
        <xdr:sp macro="" textlink="">
          <xdr:nvSpPr>
            <xdr:cNvPr id="19490" name="Check Box 34" hidden="1">
              <a:extLst>
                <a:ext uri="{63B3BB69-23CF-44E3-9099-C40C66FF867C}">
                  <a14:compatExt spid="_x0000_s19490"/>
                </a:ext>
                <a:ext uri="{FF2B5EF4-FFF2-40B4-BE49-F238E27FC236}">
                  <a16:creationId xmlns:a16="http://schemas.microsoft.com/office/drawing/2014/main" id="{00000000-0008-0000-0900-00002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1021080</xdr:colOff>
          <xdr:row>21</xdr:row>
          <xdr:rowOff>0</xdr:rowOff>
        </xdr:from>
        <xdr:to>
          <xdr:col>0</xdr:col>
          <xdr:colOff>1242060</xdr:colOff>
          <xdr:row>22</xdr:row>
          <xdr:rowOff>0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9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23</xdr:row>
          <xdr:rowOff>7620</xdr:rowOff>
        </xdr:from>
        <xdr:to>
          <xdr:col>3</xdr:col>
          <xdr:colOff>289560</xdr:colOff>
          <xdr:row>24</xdr:row>
          <xdr:rowOff>0</xdr:rowOff>
        </xdr:to>
        <xdr:sp macro="" textlink="">
          <xdr:nvSpPr>
            <xdr:cNvPr id="19494" name="Check Box 38" hidden="1">
              <a:extLst>
                <a:ext uri="{63B3BB69-23CF-44E3-9099-C40C66FF867C}">
                  <a14:compatExt spid="_x0000_s19494"/>
                </a:ext>
                <a:ext uri="{FF2B5EF4-FFF2-40B4-BE49-F238E27FC236}">
                  <a16:creationId xmlns:a16="http://schemas.microsoft.com/office/drawing/2014/main" id="{00000000-0008-0000-0900-00002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24</xdr:row>
          <xdr:rowOff>7620</xdr:rowOff>
        </xdr:from>
        <xdr:to>
          <xdr:col>3</xdr:col>
          <xdr:colOff>289560</xdr:colOff>
          <xdr:row>24</xdr:row>
          <xdr:rowOff>266700</xdr:rowOff>
        </xdr:to>
        <xdr:sp macro="" textlink="">
          <xdr:nvSpPr>
            <xdr:cNvPr id="19495" name="Check Box 39" hidden="1">
              <a:extLst>
                <a:ext uri="{63B3BB69-23CF-44E3-9099-C40C66FF867C}">
                  <a14:compatExt spid="_x0000_s19495"/>
                </a:ext>
                <a:ext uri="{FF2B5EF4-FFF2-40B4-BE49-F238E27FC236}">
                  <a16:creationId xmlns:a16="http://schemas.microsoft.com/office/drawing/2014/main" id="{00000000-0008-0000-0900-00002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25</xdr:row>
          <xdr:rowOff>7620</xdr:rowOff>
        </xdr:from>
        <xdr:to>
          <xdr:col>3</xdr:col>
          <xdr:colOff>289560</xdr:colOff>
          <xdr:row>26</xdr:row>
          <xdr:rowOff>0</xdr:rowOff>
        </xdr:to>
        <xdr:sp macro="" textlink="">
          <xdr:nvSpPr>
            <xdr:cNvPr id="19496" name="Check Box 40" hidden="1">
              <a:extLst>
                <a:ext uri="{63B3BB69-23CF-44E3-9099-C40C66FF867C}">
                  <a14:compatExt spid="_x0000_s19496"/>
                </a:ext>
                <a:ext uri="{FF2B5EF4-FFF2-40B4-BE49-F238E27FC236}">
                  <a16:creationId xmlns:a16="http://schemas.microsoft.com/office/drawing/2014/main" id="{00000000-0008-0000-0900-00002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23</xdr:row>
          <xdr:rowOff>7620</xdr:rowOff>
        </xdr:from>
        <xdr:to>
          <xdr:col>6</xdr:col>
          <xdr:colOff>365760</xdr:colOff>
          <xdr:row>24</xdr:row>
          <xdr:rowOff>0</xdr:rowOff>
        </xdr:to>
        <xdr:sp macro="" textlink="">
          <xdr:nvSpPr>
            <xdr:cNvPr id="19497" name="Check Box 41" hidden="1">
              <a:extLst>
                <a:ext uri="{63B3BB69-23CF-44E3-9099-C40C66FF867C}">
                  <a14:compatExt spid="_x0000_s19497"/>
                </a:ext>
                <a:ext uri="{FF2B5EF4-FFF2-40B4-BE49-F238E27FC236}">
                  <a16:creationId xmlns:a16="http://schemas.microsoft.com/office/drawing/2014/main" id="{00000000-0008-0000-0900-00002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24</xdr:row>
          <xdr:rowOff>7620</xdr:rowOff>
        </xdr:from>
        <xdr:to>
          <xdr:col>6</xdr:col>
          <xdr:colOff>365760</xdr:colOff>
          <xdr:row>25</xdr:row>
          <xdr:rowOff>0</xdr:rowOff>
        </xdr:to>
        <xdr:sp macro="" textlink="">
          <xdr:nvSpPr>
            <xdr:cNvPr id="19498" name="Check Box 42" hidden="1">
              <a:extLst>
                <a:ext uri="{63B3BB69-23CF-44E3-9099-C40C66FF867C}">
                  <a14:compatExt spid="_x0000_s19498"/>
                </a:ext>
                <a:ext uri="{FF2B5EF4-FFF2-40B4-BE49-F238E27FC236}">
                  <a16:creationId xmlns:a16="http://schemas.microsoft.com/office/drawing/2014/main" id="{00000000-0008-0000-0900-00002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24</xdr:row>
          <xdr:rowOff>7620</xdr:rowOff>
        </xdr:from>
        <xdr:to>
          <xdr:col>0</xdr:col>
          <xdr:colOff>457200</xdr:colOff>
          <xdr:row>25</xdr:row>
          <xdr:rowOff>0</xdr:rowOff>
        </xdr:to>
        <xdr:sp macro="" textlink="">
          <xdr:nvSpPr>
            <xdr:cNvPr id="19500" name="Check Box 44" hidden="1">
              <a:extLst>
                <a:ext uri="{63B3BB69-23CF-44E3-9099-C40C66FF867C}">
                  <a14:compatExt spid="_x0000_s19500"/>
                </a:ext>
                <a:ext uri="{FF2B5EF4-FFF2-40B4-BE49-F238E27FC236}">
                  <a16:creationId xmlns:a16="http://schemas.microsoft.com/office/drawing/2014/main" id="{00000000-0008-0000-0900-00002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26</xdr:row>
          <xdr:rowOff>7620</xdr:rowOff>
        </xdr:from>
        <xdr:to>
          <xdr:col>0</xdr:col>
          <xdr:colOff>800100</xdr:colOff>
          <xdr:row>27</xdr:row>
          <xdr:rowOff>0</xdr:rowOff>
        </xdr:to>
        <xdr:sp macro="" textlink="">
          <xdr:nvSpPr>
            <xdr:cNvPr id="19501" name="Check Box 45" hidden="1">
              <a:extLst>
                <a:ext uri="{63B3BB69-23CF-44E3-9099-C40C66FF867C}">
                  <a14:compatExt spid="_x0000_s19501"/>
                </a:ext>
                <a:ext uri="{FF2B5EF4-FFF2-40B4-BE49-F238E27FC236}">
                  <a16:creationId xmlns:a16="http://schemas.microsoft.com/office/drawing/2014/main" id="{00000000-0008-0000-0900-00002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6</xdr:row>
          <xdr:rowOff>30480</xdr:rowOff>
        </xdr:from>
        <xdr:to>
          <xdr:col>5</xdr:col>
          <xdr:colOff>0</xdr:colOff>
          <xdr:row>6</xdr:row>
          <xdr:rowOff>228600</xdr:rowOff>
        </xdr:to>
        <xdr:sp macro="" textlink="">
          <xdr:nvSpPr>
            <xdr:cNvPr id="19502" name="Drop Down 46" hidden="1">
              <a:extLst>
                <a:ext uri="{63B3BB69-23CF-44E3-9099-C40C66FF867C}">
                  <a14:compatExt spid="_x0000_s19502"/>
                </a:ext>
                <a:ext uri="{FF2B5EF4-FFF2-40B4-BE49-F238E27FC236}">
                  <a16:creationId xmlns:a16="http://schemas.microsoft.com/office/drawing/2014/main" id="{00000000-0008-0000-0900-00002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</xdr:row>
          <xdr:rowOff>22860</xdr:rowOff>
        </xdr:from>
        <xdr:to>
          <xdr:col>6</xdr:col>
          <xdr:colOff>30480</xdr:colOff>
          <xdr:row>2</xdr:row>
          <xdr:rowOff>236220</xdr:rowOff>
        </xdr:to>
        <xdr:sp macro="" textlink="">
          <xdr:nvSpPr>
            <xdr:cNvPr id="24577" name="Drop Down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A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74295</xdr:colOff>
      <xdr:row>0</xdr:row>
      <xdr:rowOff>66675</xdr:rowOff>
    </xdr:from>
    <xdr:to>
      <xdr:col>0</xdr:col>
      <xdr:colOff>1186290</xdr:colOff>
      <xdr:row>0</xdr:row>
      <xdr:rowOff>1218675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" y="66675"/>
          <a:ext cx="1111995" cy="1152000"/>
        </a:xfrm>
        <a:prstGeom prst="rect">
          <a:avLst/>
        </a:prstGeom>
      </xdr:spPr>
    </xdr:pic>
    <xdr:clientData/>
  </xdr:twoCellAnchor>
  <xdr:twoCellAnchor>
    <xdr:from>
      <xdr:col>7</xdr:col>
      <xdr:colOff>66674</xdr:colOff>
      <xdr:row>6</xdr:row>
      <xdr:rowOff>47625</xdr:rowOff>
    </xdr:from>
    <xdr:to>
      <xdr:col>7</xdr:col>
      <xdr:colOff>210674</xdr:colOff>
      <xdr:row>15</xdr:row>
      <xdr:rowOff>228600</xdr:rowOff>
    </xdr:to>
    <xdr:sp macro="" textlink="">
      <xdr:nvSpPr>
        <xdr:cNvPr id="4" name="右大括弧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5143499" y="2600325"/>
          <a:ext cx="144000" cy="24955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333375</xdr:colOff>
      <xdr:row>6</xdr:row>
      <xdr:rowOff>57150</xdr:rowOff>
    </xdr:from>
    <xdr:to>
      <xdr:col>7</xdr:col>
      <xdr:colOff>585375</xdr:colOff>
      <xdr:row>15</xdr:row>
      <xdr:rowOff>226575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5410200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下拉式選單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76198</xdr:colOff>
          <xdr:row>6</xdr:row>
          <xdr:rowOff>28575</xdr:rowOff>
        </xdr:from>
        <xdr:to>
          <xdr:col>2</xdr:col>
          <xdr:colOff>614398</xdr:colOff>
          <xdr:row>15</xdr:row>
          <xdr:rowOff>238125</xdr:rowOff>
        </xdr:to>
        <xdr:grpSp>
          <xdr:nvGrpSpPr>
            <xdr:cNvPr id="2" name="群組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GrpSpPr/>
          </xdr:nvGrpSpPr>
          <xdr:grpSpPr>
            <a:xfrm>
              <a:off x="1219198" y="2573655"/>
              <a:ext cx="1155420" cy="2533650"/>
              <a:chOff x="1343023" y="2581269"/>
              <a:chExt cx="1224002" cy="2524127"/>
            </a:xfrm>
          </xdr:grpSpPr>
          <xdr:sp macro="" textlink="">
            <xdr:nvSpPr>
              <xdr:cNvPr id="24578" name="Drop Down 2" hidden="1">
                <a:extLst>
                  <a:ext uri="{63B3BB69-23CF-44E3-9099-C40C66FF867C}">
                    <a14:compatExt spid="_x0000_s24578"/>
                  </a:ext>
                  <a:ext uri="{FF2B5EF4-FFF2-40B4-BE49-F238E27FC236}">
                    <a16:creationId xmlns:a16="http://schemas.microsoft.com/office/drawing/2014/main" id="{00000000-0008-0000-0A00-000002600000}"/>
                  </a:ext>
                </a:extLst>
              </xdr:cNvPr>
              <xdr:cNvSpPr/>
            </xdr:nvSpPr>
            <xdr:spPr bwMode="auto">
              <a:xfrm>
                <a:off x="1343023" y="2581269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79" name="Drop Down 3" hidden="1">
                <a:extLst>
                  <a:ext uri="{63B3BB69-23CF-44E3-9099-C40C66FF867C}">
                    <a14:compatExt spid="_x0000_s24579"/>
                  </a:ext>
                  <a:ext uri="{FF2B5EF4-FFF2-40B4-BE49-F238E27FC236}">
                    <a16:creationId xmlns:a16="http://schemas.microsoft.com/office/drawing/2014/main" id="{00000000-0008-0000-0A00-000003600000}"/>
                  </a:ext>
                </a:extLst>
              </xdr:cNvPr>
              <xdr:cNvSpPr/>
            </xdr:nvSpPr>
            <xdr:spPr bwMode="auto">
              <a:xfrm>
                <a:off x="1343024" y="2838450"/>
                <a:ext cx="1224000" cy="201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0" name="Drop Down 4" hidden="1">
                <a:extLst>
                  <a:ext uri="{63B3BB69-23CF-44E3-9099-C40C66FF867C}">
                    <a14:compatExt spid="_x0000_s24580"/>
                  </a:ext>
                  <a:ext uri="{FF2B5EF4-FFF2-40B4-BE49-F238E27FC236}">
                    <a16:creationId xmlns:a16="http://schemas.microsoft.com/office/drawing/2014/main" id="{00000000-0008-0000-0A00-000004600000}"/>
                  </a:ext>
                </a:extLst>
              </xdr:cNvPr>
              <xdr:cNvSpPr/>
            </xdr:nvSpPr>
            <xdr:spPr bwMode="auto">
              <a:xfrm>
                <a:off x="1343025" y="30956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1" name="Drop Down 5" hidden="1">
                <a:extLst>
                  <a:ext uri="{63B3BB69-23CF-44E3-9099-C40C66FF867C}">
                    <a14:compatExt spid="_x0000_s24581"/>
                  </a:ext>
                  <a:ext uri="{FF2B5EF4-FFF2-40B4-BE49-F238E27FC236}">
                    <a16:creationId xmlns:a16="http://schemas.microsoft.com/office/drawing/2014/main" id="{00000000-0008-0000-0A00-000005600000}"/>
                  </a:ext>
                </a:extLst>
              </xdr:cNvPr>
              <xdr:cNvSpPr/>
            </xdr:nvSpPr>
            <xdr:spPr bwMode="auto">
              <a:xfrm>
                <a:off x="1343025" y="335280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2" name="Drop Down 6" hidden="1">
                <a:extLst>
                  <a:ext uri="{63B3BB69-23CF-44E3-9099-C40C66FF867C}">
                    <a14:compatExt spid="_x0000_s24582"/>
                  </a:ext>
                  <a:ext uri="{FF2B5EF4-FFF2-40B4-BE49-F238E27FC236}">
                    <a16:creationId xmlns:a16="http://schemas.microsoft.com/office/drawing/2014/main" id="{00000000-0008-0000-0A00-000006600000}"/>
                  </a:ext>
                </a:extLst>
              </xdr:cNvPr>
              <xdr:cNvSpPr/>
            </xdr:nvSpPr>
            <xdr:spPr bwMode="auto">
              <a:xfrm>
                <a:off x="1343025" y="36099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3" name="Drop Down 7" hidden="1">
                <a:extLst>
                  <a:ext uri="{63B3BB69-23CF-44E3-9099-C40C66FF867C}">
                    <a14:compatExt spid="_x0000_s24583"/>
                  </a:ext>
                  <a:ext uri="{FF2B5EF4-FFF2-40B4-BE49-F238E27FC236}">
                    <a16:creationId xmlns:a16="http://schemas.microsoft.com/office/drawing/2014/main" id="{00000000-0008-0000-0A00-000007600000}"/>
                  </a:ext>
                </a:extLst>
              </xdr:cNvPr>
              <xdr:cNvSpPr/>
            </xdr:nvSpPr>
            <xdr:spPr bwMode="auto">
              <a:xfrm>
                <a:off x="1343025" y="38766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4" name="Drop Down 8" hidden="1">
                <a:extLst>
                  <a:ext uri="{63B3BB69-23CF-44E3-9099-C40C66FF867C}">
                    <a14:compatExt spid="_x0000_s24584"/>
                  </a:ext>
                  <a:ext uri="{FF2B5EF4-FFF2-40B4-BE49-F238E27FC236}">
                    <a16:creationId xmlns:a16="http://schemas.microsoft.com/office/drawing/2014/main" id="{00000000-0008-0000-0A00-000008600000}"/>
                  </a:ext>
                </a:extLst>
              </xdr:cNvPr>
              <xdr:cNvSpPr/>
            </xdr:nvSpPr>
            <xdr:spPr bwMode="auto">
              <a:xfrm>
                <a:off x="1343025" y="413385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5" name="Drop Down 9" hidden="1">
                <a:extLst>
                  <a:ext uri="{63B3BB69-23CF-44E3-9099-C40C66FF867C}">
                    <a14:compatExt spid="_x0000_s24585"/>
                  </a:ext>
                  <a:ext uri="{FF2B5EF4-FFF2-40B4-BE49-F238E27FC236}">
                    <a16:creationId xmlns:a16="http://schemas.microsoft.com/office/drawing/2014/main" id="{00000000-0008-0000-0A00-000009600000}"/>
                  </a:ext>
                </a:extLst>
              </xdr:cNvPr>
              <xdr:cNvSpPr/>
            </xdr:nvSpPr>
            <xdr:spPr bwMode="auto">
              <a:xfrm>
                <a:off x="1343025" y="43910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6" name="Drop Down 10" hidden="1">
                <a:extLst>
                  <a:ext uri="{63B3BB69-23CF-44E3-9099-C40C66FF867C}">
                    <a14:compatExt spid="_x0000_s24586"/>
                  </a:ext>
                  <a:ext uri="{FF2B5EF4-FFF2-40B4-BE49-F238E27FC236}">
                    <a16:creationId xmlns:a16="http://schemas.microsoft.com/office/drawing/2014/main" id="{00000000-0008-0000-0A00-00000A600000}"/>
                  </a:ext>
                </a:extLst>
              </xdr:cNvPr>
              <xdr:cNvSpPr/>
            </xdr:nvSpPr>
            <xdr:spPr bwMode="auto">
              <a:xfrm>
                <a:off x="1343025" y="464820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7" name="Drop Down 11" hidden="1">
                <a:extLst>
                  <a:ext uri="{63B3BB69-23CF-44E3-9099-C40C66FF867C}">
                    <a14:compatExt spid="_x0000_s24587"/>
                  </a:ext>
                  <a:ext uri="{FF2B5EF4-FFF2-40B4-BE49-F238E27FC236}">
                    <a16:creationId xmlns:a16="http://schemas.microsoft.com/office/drawing/2014/main" id="{00000000-0008-0000-0A00-00000B600000}"/>
                  </a:ext>
                </a:extLst>
              </xdr:cNvPr>
              <xdr:cNvSpPr/>
            </xdr:nvSpPr>
            <xdr:spPr bwMode="auto">
              <a:xfrm>
                <a:off x="1343025" y="490537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6</xdr:row>
          <xdr:rowOff>28575</xdr:rowOff>
        </xdr:from>
        <xdr:to>
          <xdr:col>7</xdr:col>
          <xdr:colOff>17550</xdr:colOff>
          <xdr:row>15</xdr:row>
          <xdr:rowOff>228600</xdr:rowOff>
        </xdr:to>
        <xdr:grpSp>
          <xdr:nvGrpSpPr>
            <xdr:cNvPr id="17" name="群組 16">
              <a:extLst>
                <a:ext uri="{FF2B5EF4-FFF2-40B4-BE49-F238E27FC236}">
                  <a16:creationId xmlns:a16="http://schemas.microsoft.com/office/drawing/2014/main" id="{00000000-0008-0000-0A00-000011000000}"/>
                </a:ext>
              </a:extLst>
            </xdr:cNvPr>
            <xdr:cNvGrpSpPr/>
          </xdr:nvGrpSpPr>
          <xdr:grpSpPr>
            <a:xfrm>
              <a:off x="3669030" y="2573655"/>
              <a:ext cx="1194840" cy="2524125"/>
              <a:chOff x="4067175" y="2581272"/>
              <a:chExt cx="1800225" cy="2514601"/>
            </a:xfrm>
          </xdr:grpSpPr>
          <xdr:sp macro="" textlink="">
            <xdr:nvSpPr>
              <xdr:cNvPr id="24588" name="Drop Down 12" hidden="1">
                <a:extLst>
                  <a:ext uri="{63B3BB69-23CF-44E3-9099-C40C66FF867C}">
                    <a14:compatExt spid="_x0000_s24588"/>
                  </a:ext>
                  <a:ext uri="{FF2B5EF4-FFF2-40B4-BE49-F238E27FC236}">
                    <a16:creationId xmlns:a16="http://schemas.microsoft.com/office/drawing/2014/main" id="{00000000-0008-0000-0A00-00000C600000}"/>
                  </a:ext>
                </a:extLst>
              </xdr:cNvPr>
              <xdr:cNvSpPr/>
            </xdr:nvSpPr>
            <xdr:spPr bwMode="auto">
              <a:xfrm>
                <a:off x="4067175" y="2838451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9" name="Drop Down 13" hidden="1">
                <a:extLst>
                  <a:ext uri="{63B3BB69-23CF-44E3-9099-C40C66FF867C}">
                    <a14:compatExt spid="_x0000_s24589"/>
                  </a:ext>
                  <a:ext uri="{FF2B5EF4-FFF2-40B4-BE49-F238E27FC236}">
                    <a16:creationId xmlns:a16="http://schemas.microsoft.com/office/drawing/2014/main" id="{00000000-0008-0000-0A00-00000D600000}"/>
                  </a:ext>
                </a:extLst>
              </xdr:cNvPr>
              <xdr:cNvSpPr/>
            </xdr:nvSpPr>
            <xdr:spPr bwMode="auto">
              <a:xfrm>
                <a:off x="4067175" y="3095625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0" name="Drop Down 14" hidden="1">
                <a:extLst>
                  <a:ext uri="{63B3BB69-23CF-44E3-9099-C40C66FF867C}">
                    <a14:compatExt spid="_x0000_s24590"/>
                  </a:ext>
                  <a:ext uri="{FF2B5EF4-FFF2-40B4-BE49-F238E27FC236}">
                    <a16:creationId xmlns:a16="http://schemas.microsoft.com/office/drawing/2014/main" id="{00000000-0008-0000-0A00-00000E600000}"/>
                  </a:ext>
                </a:extLst>
              </xdr:cNvPr>
              <xdr:cNvSpPr/>
            </xdr:nvSpPr>
            <xdr:spPr bwMode="auto">
              <a:xfrm>
                <a:off x="4067175" y="2581272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1" name="Drop Down 15" hidden="1">
                <a:extLst>
                  <a:ext uri="{63B3BB69-23CF-44E3-9099-C40C66FF867C}">
                    <a14:compatExt spid="_x0000_s24591"/>
                  </a:ext>
                  <a:ext uri="{FF2B5EF4-FFF2-40B4-BE49-F238E27FC236}">
                    <a16:creationId xmlns:a16="http://schemas.microsoft.com/office/drawing/2014/main" id="{00000000-0008-0000-0A00-00000F600000}"/>
                  </a:ext>
                </a:extLst>
              </xdr:cNvPr>
              <xdr:cNvSpPr/>
            </xdr:nvSpPr>
            <xdr:spPr bwMode="auto">
              <a:xfrm>
                <a:off x="4067175" y="33528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2" name="Drop Down 16" hidden="1">
                <a:extLst>
                  <a:ext uri="{63B3BB69-23CF-44E3-9099-C40C66FF867C}">
                    <a14:compatExt spid="_x0000_s24592"/>
                  </a:ext>
                  <a:ext uri="{FF2B5EF4-FFF2-40B4-BE49-F238E27FC236}">
                    <a16:creationId xmlns:a16="http://schemas.microsoft.com/office/drawing/2014/main" id="{00000000-0008-0000-0A00-000010600000}"/>
                  </a:ext>
                </a:extLst>
              </xdr:cNvPr>
              <xdr:cNvSpPr/>
            </xdr:nvSpPr>
            <xdr:spPr bwMode="auto">
              <a:xfrm>
                <a:off x="4067175" y="36099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3" name="Drop Down 17" hidden="1">
                <a:extLst>
                  <a:ext uri="{63B3BB69-23CF-44E3-9099-C40C66FF867C}">
                    <a14:compatExt spid="_x0000_s24593"/>
                  </a:ext>
                  <a:ext uri="{FF2B5EF4-FFF2-40B4-BE49-F238E27FC236}">
                    <a16:creationId xmlns:a16="http://schemas.microsoft.com/office/drawing/2014/main" id="{00000000-0008-0000-0A00-000011600000}"/>
                  </a:ext>
                </a:extLst>
              </xdr:cNvPr>
              <xdr:cNvSpPr/>
            </xdr:nvSpPr>
            <xdr:spPr bwMode="auto">
              <a:xfrm>
                <a:off x="4067175" y="386715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4" name="Drop Down 18" hidden="1">
                <a:extLst>
                  <a:ext uri="{63B3BB69-23CF-44E3-9099-C40C66FF867C}">
                    <a14:compatExt spid="_x0000_s24594"/>
                  </a:ext>
                  <a:ext uri="{FF2B5EF4-FFF2-40B4-BE49-F238E27FC236}">
                    <a16:creationId xmlns:a16="http://schemas.microsoft.com/office/drawing/2014/main" id="{00000000-0008-0000-0A00-000012600000}"/>
                  </a:ext>
                </a:extLst>
              </xdr:cNvPr>
              <xdr:cNvSpPr/>
            </xdr:nvSpPr>
            <xdr:spPr bwMode="auto">
              <a:xfrm>
                <a:off x="4067175" y="412432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5" name="Drop Down 19" hidden="1">
                <a:extLst>
                  <a:ext uri="{63B3BB69-23CF-44E3-9099-C40C66FF867C}">
                    <a14:compatExt spid="_x0000_s24595"/>
                  </a:ext>
                  <a:ext uri="{FF2B5EF4-FFF2-40B4-BE49-F238E27FC236}">
                    <a16:creationId xmlns:a16="http://schemas.microsoft.com/office/drawing/2014/main" id="{00000000-0008-0000-0A00-000013600000}"/>
                  </a:ext>
                </a:extLst>
              </xdr:cNvPr>
              <xdr:cNvSpPr/>
            </xdr:nvSpPr>
            <xdr:spPr bwMode="auto">
              <a:xfrm>
                <a:off x="4067175" y="43815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6" name="Drop Down 20" hidden="1">
                <a:extLst>
                  <a:ext uri="{63B3BB69-23CF-44E3-9099-C40C66FF867C}">
                    <a14:compatExt spid="_x0000_s24596"/>
                  </a:ext>
                  <a:ext uri="{FF2B5EF4-FFF2-40B4-BE49-F238E27FC236}">
                    <a16:creationId xmlns:a16="http://schemas.microsoft.com/office/drawing/2014/main" id="{00000000-0008-0000-0A00-000014600000}"/>
                  </a:ext>
                </a:extLst>
              </xdr:cNvPr>
              <xdr:cNvSpPr/>
            </xdr:nvSpPr>
            <xdr:spPr bwMode="auto">
              <a:xfrm>
                <a:off x="4067175" y="46386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7" name="Drop Down 21" hidden="1">
                <a:extLst>
                  <a:ext uri="{63B3BB69-23CF-44E3-9099-C40C66FF867C}">
                    <a14:compatExt spid="_x0000_s24597"/>
                  </a:ext>
                  <a:ext uri="{FF2B5EF4-FFF2-40B4-BE49-F238E27FC236}">
                    <a16:creationId xmlns:a16="http://schemas.microsoft.com/office/drawing/2014/main" id="{00000000-0008-0000-0A00-000015600000}"/>
                  </a:ext>
                </a:extLst>
              </xdr:cNvPr>
              <xdr:cNvSpPr/>
            </xdr:nvSpPr>
            <xdr:spPr bwMode="auto">
              <a:xfrm>
                <a:off x="4067175" y="4895848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381000</xdr:colOff>
      <xdr:row>6</xdr:row>
      <xdr:rowOff>57150</xdr:rowOff>
    </xdr:from>
    <xdr:to>
      <xdr:col>9</xdr:col>
      <xdr:colOff>633000</xdr:colOff>
      <xdr:row>15</xdr:row>
      <xdr:rowOff>226575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/>
      </xdr:nvSpPr>
      <xdr:spPr>
        <a:xfrm>
          <a:off x="6753225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請輸入處理風量</a:t>
          </a:r>
        </a:p>
      </xdr:txBody>
    </xdr:sp>
    <xdr:clientData/>
  </xdr:twoCellAnchor>
  <xdr:twoCellAnchor>
    <xdr:from>
      <xdr:col>9</xdr:col>
      <xdr:colOff>171449</xdr:colOff>
      <xdr:row>6</xdr:row>
      <xdr:rowOff>47625</xdr:rowOff>
    </xdr:from>
    <xdr:to>
      <xdr:col>9</xdr:col>
      <xdr:colOff>315449</xdr:colOff>
      <xdr:row>15</xdr:row>
      <xdr:rowOff>228600</xdr:rowOff>
    </xdr:to>
    <xdr:sp macro="" textlink="">
      <xdr:nvSpPr>
        <xdr:cNvPr id="29" name="右大括弧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/>
      </xdr:nvSpPr>
      <xdr:spPr>
        <a:xfrm>
          <a:off x="6543674" y="2600325"/>
          <a:ext cx="144000" cy="2495550"/>
        </a:xfrm>
        <a:prstGeom prst="rightBrace">
          <a:avLst/>
        </a:prstGeom>
        <a:ln w="19050">
          <a:solidFill>
            <a:srgbClr val="3333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6</xdr:row>
          <xdr:rowOff>28575</xdr:rowOff>
        </xdr:from>
        <xdr:to>
          <xdr:col>4</xdr:col>
          <xdr:colOff>604875</xdr:colOff>
          <xdr:row>15</xdr:row>
          <xdr:rowOff>238125</xdr:rowOff>
        </xdr:to>
        <xdr:grpSp>
          <xdr:nvGrpSpPr>
            <xdr:cNvPr id="39" name="群組 38">
              <a:extLst>
                <a:ext uri="{FF2B5EF4-FFF2-40B4-BE49-F238E27FC236}">
                  <a16:creationId xmlns:a16="http://schemas.microsoft.com/office/drawing/2014/main" id="{00000000-0008-0000-0A00-000027000000}"/>
                </a:ext>
              </a:extLst>
            </xdr:cNvPr>
            <xdr:cNvGrpSpPr/>
          </xdr:nvGrpSpPr>
          <xdr:grpSpPr>
            <a:xfrm>
              <a:off x="2444115" y="2573655"/>
              <a:ext cx="1155420" cy="2533650"/>
              <a:chOff x="1343023" y="2581269"/>
              <a:chExt cx="1224002" cy="2524127"/>
            </a:xfrm>
          </xdr:grpSpPr>
          <xdr:sp macro="" textlink="">
            <xdr:nvSpPr>
              <xdr:cNvPr id="24606" name="Drop Down 30" hidden="1">
                <a:extLst>
                  <a:ext uri="{63B3BB69-23CF-44E3-9099-C40C66FF867C}">
                    <a14:compatExt spid="_x0000_s24606"/>
                  </a:ext>
                  <a:ext uri="{FF2B5EF4-FFF2-40B4-BE49-F238E27FC236}">
                    <a16:creationId xmlns:a16="http://schemas.microsoft.com/office/drawing/2014/main" id="{00000000-0008-0000-0A00-00001E600000}"/>
                  </a:ext>
                </a:extLst>
              </xdr:cNvPr>
              <xdr:cNvSpPr/>
            </xdr:nvSpPr>
            <xdr:spPr bwMode="auto">
              <a:xfrm>
                <a:off x="1343023" y="2581269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7" name="Drop Down 31" hidden="1">
                <a:extLst>
                  <a:ext uri="{63B3BB69-23CF-44E3-9099-C40C66FF867C}">
                    <a14:compatExt spid="_x0000_s24607"/>
                  </a:ext>
                  <a:ext uri="{FF2B5EF4-FFF2-40B4-BE49-F238E27FC236}">
                    <a16:creationId xmlns:a16="http://schemas.microsoft.com/office/drawing/2014/main" id="{00000000-0008-0000-0A00-00001F600000}"/>
                  </a:ext>
                </a:extLst>
              </xdr:cNvPr>
              <xdr:cNvSpPr/>
            </xdr:nvSpPr>
            <xdr:spPr bwMode="auto">
              <a:xfrm>
                <a:off x="1343024" y="2838450"/>
                <a:ext cx="1224000" cy="201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8" name="Drop Down 32" hidden="1">
                <a:extLst>
                  <a:ext uri="{63B3BB69-23CF-44E3-9099-C40C66FF867C}">
                    <a14:compatExt spid="_x0000_s24608"/>
                  </a:ext>
                  <a:ext uri="{FF2B5EF4-FFF2-40B4-BE49-F238E27FC236}">
                    <a16:creationId xmlns:a16="http://schemas.microsoft.com/office/drawing/2014/main" id="{00000000-0008-0000-0A00-000020600000}"/>
                  </a:ext>
                </a:extLst>
              </xdr:cNvPr>
              <xdr:cNvSpPr/>
            </xdr:nvSpPr>
            <xdr:spPr bwMode="auto">
              <a:xfrm>
                <a:off x="1343025" y="30956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9" name="Drop Down 33" hidden="1">
                <a:extLst>
                  <a:ext uri="{63B3BB69-23CF-44E3-9099-C40C66FF867C}">
                    <a14:compatExt spid="_x0000_s24609"/>
                  </a:ext>
                  <a:ext uri="{FF2B5EF4-FFF2-40B4-BE49-F238E27FC236}">
                    <a16:creationId xmlns:a16="http://schemas.microsoft.com/office/drawing/2014/main" id="{00000000-0008-0000-0A00-000021600000}"/>
                  </a:ext>
                </a:extLst>
              </xdr:cNvPr>
              <xdr:cNvSpPr/>
            </xdr:nvSpPr>
            <xdr:spPr bwMode="auto">
              <a:xfrm>
                <a:off x="1343025" y="335280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0" name="Drop Down 34" hidden="1">
                <a:extLst>
                  <a:ext uri="{63B3BB69-23CF-44E3-9099-C40C66FF867C}">
                    <a14:compatExt spid="_x0000_s24610"/>
                  </a:ext>
                  <a:ext uri="{FF2B5EF4-FFF2-40B4-BE49-F238E27FC236}">
                    <a16:creationId xmlns:a16="http://schemas.microsoft.com/office/drawing/2014/main" id="{00000000-0008-0000-0A00-000022600000}"/>
                  </a:ext>
                </a:extLst>
              </xdr:cNvPr>
              <xdr:cNvSpPr/>
            </xdr:nvSpPr>
            <xdr:spPr bwMode="auto">
              <a:xfrm>
                <a:off x="1343025" y="36099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1" name="Drop Down 35" hidden="1">
                <a:extLst>
                  <a:ext uri="{63B3BB69-23CF-44E3-9099-C40C66FF867C}">
                    <a14:compatExt spid="_x0000_s24611"/>
                  </a:ext>
                  <a:ext uri="{FF2B5EF4-FFF2-40B4-BE49-F238E27FC236}">
                    <a16:creationId xmlns:a16="http://schemas.microsoft.com/office/drawing/2014/main" id="{00000000-0008-0000-0A00-000023600000}"/>
                  </a:ext>
                </a:extLst>
              </xdr:cNvPr>
              <xdr:cNvSpPr/>
            </xdr:nvSpPr>
            <xdr:spPr bwMode="auto">
              <a:xfrm>
                <a:off x="1343025" y="38766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2" name="Drop Down 36" hidden="1">
                <a:extLst>
                  <a:ext uri="{63B3BB69-23CF-44E3-9099-C40C66FF867C}">
                    <a14:compatExt spid="_x0000_s24612"/>
                  </a:ext>
                  <a:ext uri="{FF2B5EF4-FFF2-40B4-BE49-F238E27FC236}">
                    <a16:creationId xmlns:a16="http://schemas.microsoft.com/office/drawing/2014/main" id="{00000000-0008-0000-0A00-000024600000}"/>
                  </a:ext>
                </a:extLst>
              </xdr:cNvPr>
              <xdr:cNvSpPr/>
            </xdr:nvSpPr>
            <xdr:spPr bwMode="auto">
              <a:xfrm>
                <a:off x="1343025" y="413385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3" name="Drop Down 37" hidden="1">
                <a:extLst>
                  <a:ext uri="{63B3BB69-23CF-44E3-9099-C40C66FF867C}">
                    <a14:compatExt spid="_x0000_s24613"/>
                  </a:ext>
                  <a:ext uri="{FF2B5EF4-FFF2-40B4-BE49-F238E27FC236}">
                    <a16:creationId xmlns:a16="http://schemas.microsoft.com/office/drawing/2014/main" id="{00000000-0008-0000-0A00-000025600000}"/>
                  </a:ext>
                </a:extLst>
              </xdr:cNvPr>
              <xdr:cNvSpPr/>
            </xdr:nvSpPr>
            <xdr:spPr bwMode="auto">
              <a:xfrm>
                <a:off x="1343025" y="43910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4" name="Drop Down 38" hidden="1">
                <a:extLst>
                  <a:ext uri="{63B3BB69-23CF-44E3-9099-C40C66FF867C}">
                    <a14:compatExt spid="_x0000_s24614"/>
                  </a:ext>
                  <a:ext uri="{FF2B5EF4-FFF2-40B4-BE49-F238E27FC236}">
                    <a16:creationId xmlns:a16="http://schemas.microsoft.com/office/drawing/2014/main" id="{00000000-0008-0000-0A00-000026600000}"/>
                  </a:ext>
                </a:extLst>
              </xdr:cNvPr>
              <xdr:cNvSpPr/>
            </xdr:nvSpPr>
            <xdr:spPr bwMode="auto">
              <a:xfrm>
                <a:off x="1343025" y="464820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5" name="Drop Down 39" hidden="1">
                <a:extLst>
                  <a:ext uri="{63B3BB69-23CF-44E3-9099-C40C66FF867C}">
                    <a14:compatExt spid="_x0000_s24615"/>
                  </a:ext>
                  <a:ext uri="{FF2B5EF4-FFF2-40B4-BE49-F238E27FC236}">
                    <a16:creationId xmlns:a16="http://schemas.microsoft.com/office/drawing/2014/main" id="{00000000-0008-0000-0A00-000027600000}"/>
                  </a:ext>
                </a:extLst>
              </xdr:cNvPr>
              <xdr:cNvSpPr/>
            </xdr:nvSpPr>
            <xdr:spPr bwMode="auto">
              <a:xfrm>
                <a:off x="1343025" y="490537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30</xdr:row>
          <xdr:rowOff>0</xdr:rowOff>
        </xdr:from>
        <xdr:to>
          <xdr:col>3</xdr:col>
          <xdr:colOff>373380</xdr:colOff>
          <xdr:row>31</xdr:row>
          <xdr:rowOff>0</xdr:rowOff>
        </xdr:to>
        <xdr:sp macro="" textlink="">
          <xdr:nvSpPr>
            <xdr:cNvPr id="24616" name="Check Box 40" hidden="1">
              <a:extLst>
                <a:ext uri="{63B3BB69-23CF-44E3-9099-C40C66FF867C}">
                  <a14:compatExt spid="_x0000_s24616"/>
                </a:ext>
                <a:ext uri="{FF2B5EF4-FFF2-40B4-BE49-F238E27FC236}">
                  <a16:creationId xmlns:a16="http://schemas.microsoft.com/office/drawing/2014/main" id="{00000000-0008-0000-0A00-00002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30</xdr:row>
          <xdr:rowOff>0</xdr:rowOff>
        </xdr:from>
        <xdr:to>
          <xdr:col>5</xdr:col>
          <xdr:colOff>312420</xdr:colOff>
          <xdr:row>31</xdr:row>
          <xdr:rowOff>0</xdr:rowOff>
        </xdr:to>
        <xdr:sp macro="" textlink="">
          <xdr:nvSpPr>
            <xdr:cNvPr id="24617" name="Check Box 41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0A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30</xdr:row>
          <xdr:rowOff>0</xdr:rowOff>
        </xdr:from>
        <xdr:to>
          <xdr:col>7</xdr:col>
          <xdr:colOff>228600</xdr:colOff>
          <xdr:row>31</xdr:row>
          <xdr:rowOff>0</xdr:rowOff>
        </xdr:to>
        <xdr:sp macro="" textlink="">
          <xdr:nvSpPr>
            <xdr:cNvPr id="24618" name="Check Box 42" hidden="1">
              <a:extLst>
                <a:ext uri="{63B3BB69-23CF-44E3-9099-C40C66FF867C}">
                  <a14:compatExt spid="_x0000_s24618"/>
                </a:ext>
                <a:ext uri="{FF2B5EF4-FFF2-40B4-BE49-F238E27FC236}">
                  <a16:creationId xmlns:a16="http://schemas.microsoft.com/office/drawing/2014/main" id="{00000000-0008-0000-0A00-00002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601980</xdr:colOff>
          <xdr:row>31</xdr:row>
          <xdr:rowOff>0</xdr:rowOff>
        </xdr:from>
        <xdr:to>
          <xdr:col>0</xdr:col>
          <xdr:colOff>822960</xdr:colOff>
          <xdr:row>32</xdr:row>
          <xdr:rowOff>7620</xdr:rowOff>
        </xdr:to>
        <xdr:sp macro="" textlink="">
          <xdr:nvSpPr>
            <xdr:cNvPr id="24619" name="Check Box 43" hidden="1">
              <a:extLst>
                <a:ext uri="{63B3BB69-23CF-44E3-9099-C40C66FF867C}">
                  <a14:compatExt spid="_x0000_s24619"/>
                </a:ext>
                <a:ext uri="{FF2B5EF4-FFF2-40B4-BE49-F238E27FC236}">
                  <a16:creationId xmlns:a16="http://schemas.microsoft.com/office/drawing/2014/main" id="{00000000-0008-0000-0A00-00002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1228200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1152000" cy="1152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38100</xdr:rowOff>
    </xdr:from>
    <xdr:to>
      <xdr:col>1</xdr:col>
      <xdr:colOff>476250</xdr:colOff>
      <xdr:row>4</xdr:row>
      <xdr:rowOff>180975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8100"/>
          <a:ext cx="981075" cy="981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21</xdr:row>
          <xdr:rowOff>152400</xdr:rowOff>
        </xdr:from>
        <xdr:to>
          <xdr:col>1</xdr:col>
          <xdr:colOff>3375660</xdr:colOff>
          <xdr:row>21</xdr:row>
          <xdr:rowOff>373380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7620</xdr:rowOff>
        </xdr:from>
        <xdr:to>
          <xdr:col>2</xdr:col>
          <xdr:colOff>0</xdr:colOff>
          <xdr:row>17</xdr:row>
          <xdr:rowOff>259080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217170</xdr:colOff>
      <xdr:row>0</xdr:row>
      <xdr:rowOff>57150</xdr:rowOff>
    </xdr:from>
    <xdr:to>
      <xdr:col>0</xdr:col>
      <xdr:colOff>1338690</xdr:colOff>
      <xdr:row>0</xdr:row>
      <xdr:rowOff>1209150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" y="57150"/>
          <a:ext cx="1121520" cy="115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219551</xdr:colOff>
      <xdr:row>0</xdr:row>
      <xdr:rowOff>57150</xdr:rowOff>
    </xdr:from>
    <xdr:to>
      <xdr:col>0</xdr:col>
      <xdr:colOff>1341071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551" y="57150"/>
          <a:ext cx="112152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10</xdr:row>
          <xdr:rowOff>83820</xdr:rowOff>
        </xdr:from>
        <xdr:to>
          <xdr:col>2</xdr:col>
          <xdr:colOff>1684020</xdr:colOff>
          <xdr:row>10</xdr:row>
          <xdr:rowOff>411480</xdr:rowOff>
        </xdr:to>
        <xdr:sp macro="" textlink="">
          <xdr:nvSpPr>
            <xdr:cNvPr id="6167" name="Drop Down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2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6</xdr:row>
          <xdr:rowOff>76200</xdr:rowOff>
        </xdr:from>
        <xdr:to>
          <xdr:col>0</xdr:col>
          <xdr:colOff>685800</xdr:colOff>
          <xdr:row>6</xdr:row>
          <xdr:rowOff>335280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2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7</xdr:row>
          <xdr:rowOff>76200</xdr:rowOff>
        </xdr:from>
        <xdr:to>
          <xdr:col>0</xdr:col>
          <xdr:colOff>685800</xdr:colOff>
          <xdr:row>7</xdr:row>
          <xdr:rowOff>335280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2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8</xdr:row>
          <xdr:rowOff>7620</xdr:rowOff>
        </xdr:from>
        <xdr:to>
          <xdr:col>0</xdr:col>
          <xdr:colOff>678180</xdr:colOff>
          <xdr:row>8</xdr:row>
          <xdr:rowOff>266700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2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8</xdr:row>
          <xdr:rowOff>266700</xdr:rowOff>
        </xdr:from>
        <xdr:to>
          <xdr:col>0</xdr:col>
          <xdr:colOff>678180</xdr:colOff>
          <xdr:row>9</xdr:row>
          <xdr:rowOff>22860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2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9</xdr:row>
          <xdr:rowOff>7620</xdr:rowOff>
        </xdr:from>
        <xdr:to>
          <xdr:col>0</xdr:col>
          <xdr:colOff>678180</xdr:colOff>
          <xdr:row>9</xdr:row>
          <xdr:rowOff>266700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2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9</xdr:row>
          <xdr:rowOff>259080</xdr:rowOff>
        </xdr:from>
        <xdr:to>
          <xdr:col>0</xdr:col>
          <xdr:colOff>678180</xdr:colOff>
          <xdr:row>10</xdr:row>
          <xdr:rowOff>7620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2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23</xdr:row>
          <xdr:rowOff>30480</xdr:rowOff>
        </xdr:from>
        <xdr:to>
          <xdr:col>2</xdr:col>
          <xdr:colOff>1714500</xdr:colOff>
          <xdr:row>23</xdr:row>
          <xdr:rowOff>213360</xdr:rowOff>
        </xdr:to>
        <xdr:sp macro="" textlink="">
          <xdr:nvSpPr>
            <xdr:cNvPr id="6191" name="Drop Down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2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24</xdr:row>
          <xdr:rowOff>30480</xdr:rowOff>
        </xdr:from>
        <xdr:to>
          <xdr:col>2</xdr:col>
          <xdr:colOff>1714500</xdr:colOff>
          <xdr:row>24</xdr:row>
          <xdr:rowOff>213360</xdr:rowOff>
        </xdr:to>
        <xdr:sp macro="" textlink="">
          <xdr:nvSpPr>
            <xdr:cNvPr id="6192" name="Drop Down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2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26</xdr:row>
          <xdr:rowOff>0</xdr:rowOff>
        </xdr:from>
        <xdr:to>
          <xdr:col>3</xdr:col>
          <xdr:colOff>388620</xdr:colOff>
          <xdr:row>27</xdr:row>
          <xdr:rowOff>7620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2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11</xdr:row>
          <xdr:rowOff>0</xdr:rowOff>
        </xdr:from>
        <xdr:to>
          <xdr:col>2</xdr:col>
          <xdr:colOff>312420</xdr:colOff>
          <xdr:row>12</xdr:row>
          <xdr:rowOff>22860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2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11</xdr:row>
          <xdr:rowOff>213360</xdr:rowOff>
        </xdr:from>
        <xdr:to>
          <xdr:col>2</xdr:col>
          <xdr:colOff>312420</xdr:colOff>
          <xdr:row>13</xdr:row>
          <xdr:rowOff>7620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2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12</xdr:row>
          <xdr:rowOff>228600</xdr:rowOff>
        </xdr:from>
        <xdr:to>
          <xdr:col>2</xdr:col>
          <xdr:colOff>312420</xdr:colOff>
          <xdr:row>14</xdr:row>
          <xdr:rowOff>22860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2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14</xdr:row>
          <xdr:rowOff>7620</xdr:rowOff>
        </xdr:from>
        <xdr:to>
          <xdr:col>2</xdr:col>
          <xdr:colOff>312420</xdr:colOff>
          <xdr:row>15</xdr:row>
          <xdr:rowOff>30480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2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16</xdr:row>
          <xdr:rowOff>7620</xdr:rowOff>
        </xdr:from>
        <xdr:to>
          <xdr:col>2</xdr:col>
          <xdr:colOff>312420</xdr:colOff>
          <xdr:row>17</xdr:row>
          <xdr:rowOff>30480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2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17</xdr:row>
          <xdr:rowOff>7620</xdr:rowOff>
        </xdr:from>
        <xdr:to>
          <xdr:col>2</xdr:col>
          <xdr:colOff>312420</xdr:colOff>
          <xdr:row>18</xdr:row>
          <xdr:rowOff>30480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2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18</xdr:row>
          <xdr:rowOff>0</xdr:rowOff>
        </xdr:from>
        <xdr:to>
          <xdr:col>2</xdr:col>
          <xdr:colOff>312420</xdr:colOff>
          <xdr:row>19</xdr:row>
          <xdr:rowOff>30480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2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19</xdr:row>
          <xdr:rowOff>7620</xdr:rowOff>
        </xdr:from>
        <xdr:to>
          <xdr:col>2</xdr:col>
          <xdr:colOff>312420</xdr:colOff>
          <xdr:row>20</xdr:row>
          <xdr:rowOff>30480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2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20</xdr:row>
          <xdr:rowOff>7620</xdr:rowOff>
        </xdr:from>
        <xdr:to>
          <xdr:col>2</xdr:col>
          <xdr:colOff>312420</xdr:colOff>
          <xdr:row>21</xdr:row>
          <xdr:rowOff>30480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2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21</xdr:row>
          <xdr:rowOff>7620</xdr:rowOff>
        </xdr:from>
        <xdr:to>
          <xdr:col>2</xdr:col>
          <xdr:colOff>312420</xdr:colOff>
          <xdr:row>22</xdr:row>
          <xdr:rowOff>38100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2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22</xdr:row>
          <xdr:rowOff>0</xdr:rowOff>
        </xdr:from>
        <xdr:to>
          <xdr:col>2</xdr:col>
          <xdr:colOff>312420</xdr:colOff>
          <xdr:row>23</xdr:row>
          <xdr:rowOff>22860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2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15</xdr:row>
          <xdr:rowOff>22860</xdr:rowOff>
        </xdr:from>
        <xdr:to>
          <xdr:col>2</xdr:col>
          <xdr:colOff>312420</xdr:colOff>
          <xdr:row>16</xdr:row>
          <xdr:rowOff>45720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2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26</xdr:row>
          <xdr:rowOff>22860</xdr:rowOff>
        </xdr:from>
        <xdr:to>
          <xdr:col>2</xdr:col>
          <xdr:colOff>304800</xdr:colOff>
          <xdr:row>27</xdr:row>
          <xdr:rowOff>22860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2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27</xdr:row>
          <xdr:rowOff>30480</xdr:rowOff>
        </xdr:from>
        <xdr:to>
          <xdr:col>2</xdr:col>
          <xdr:colOff>304800</xdr:colOff>
          <xdr:row>28</xdr:row>
          <xdr:rowOff>30480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2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28</xdr:row>
          <xdr:rowOff>22860</xdr:rowOff>
        </xdr:from>
        <xdr:to>
          <xdr:col>2</xdr:col>
          <xdr:colOff>304800</xdr:colOff>
          <xdr:row>29</xdr:row>
          <xdr:rowOff>7620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2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125880</xdr:colOff>
      <xdr:row>15</xdr:row>
      <xdr:rowOff>3664</xdr:rowOff>
    </xdr:from>
    <xdr:ext cx="2487600" cy="0"/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 flipH="1" flipV="1">
          <a:off x="3961524" y="3685443"/>
          <a:ext cx="248760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2177140" cy="0"/>
    <xdr:sp macro="" textlink="">
      <xdr:nvSpPr>
        <xdr:cNvPr id="28" name="Line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381875" y="2686050"/>
          <a:ext cx="217714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22</xdr:col>
      <xdr:colOff>0</xdr:colOff>
      <xdr:row>26</xdr:row>
      <xdr:rowOff>220983</xdr:rowOff>
    </xdr:from>
    <xdr:ext cx="0" cy="325480"/>
    <xdr:sp macro="" textlink="">
      <xdr:nvSpPr>
        <xdr:cNvPr id="69" name="Line 1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 flipV="1">
          <a:off x="8553450" y="6431283"/>
          <a:ext cx="0" cy="32548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22</xdr:col>
      <xdr:colOff>7616</xdr:colOff>
      <xdr:row>27</xdr:row>
      <xdr:rowOff>0</xdr:rowOff>
    </xdr:from>
    <xdr:ext cx="1006379" cy="0"/>
    <xdr:sp macro="" textlink="">
      <xdr:nvSpPr>
        <xdr:cNvPr id="70" name="Line 1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8561066" y="6438900"/>
          <a:ext cx="1006379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21</xdr:col>
      <xdr:colOff>566498</xdr:colOff>
      <xdr:row>28</xdr:row>
      <xdr:rowOff>83823</xdr:rowOff>
    </xdr:from>
    <xdr:ext cx="650549" cy="0"/>
    <xdr:sp macro="" textlink="">
      <xdr:nvSpPr>
        <xdr:cNvPr id="78" name="Line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8548448" y="6751323"/>
          <a:ext cx="650549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27</xdr:col>
      <xdr:colOff>0</xdr:colOff>
      <xdr:row>38</xdr:row>
      <xdr:rowOff>0</xdr:rowOff>
    </xdr:from>
    <xdr:ext cx="0" cy="231324"/>
    <xdr:sp macro="" textlink="">
      <xdr:nvSpPr>
        <xdr:cNvPr id="116" name="Line 1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10563225" y="8953500"/>
          <a:ext cx="0" cy="23132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27</xdr:col>
      <xdr:colOff>0</xdr:colOff>
      <xdr:row>23</xdr:row>
      <xdr:rowOff>0</xdr:rowOff>
    </xdr:from>
    <xdr:ext cx="0" cy="231324"/>
    <xdr:sp macro="" textlink="">
      <xdr:nvSpPr>
        <xdr:cNvPr id="60" name="Line 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0563225" y="5524500"/>
          <a:ext cx="0" cy="23132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26</xdr:col>
      <xdr:colOff>333374</xdr:colOff>
      <xdr:row>24</xdr:row>
      <xdr:rowOff>0</xdr:rowOff>
    </xdr:from>
    <xdr:ext cx="1940400" cy="0"/>
    <xdr:sp macro="" textlink="">
      <xdr:nvSpPr>
        <xdr:cNvPr id="61" name="Line 2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0906124" y="5753100"/>
          <a:ext cx="194040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26</xdr:col>
      <xdr:colOff>327656</xdr:colOff>
      <xdr:row>34</xdr:row>
      <xdr:rowOff>0</xdr:rowOff>
    </xdr:from>
    <xdr:ext cx="0" cy="231324"/>
    <xdr:sp macro="" textlink="">
      <xdr:nvSpPr>
        <xdr:cNvPr id="101" name="Line 2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0557506" y="8039100"/>
          <a:ext cx="0" cy="23132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head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18</xdr:col>
      <xdr:colOff>551794</xdr:colOff>
      <xdr:row>22</xdr:row>
      <xdr:rowOff>0</xdr:rowOff>
    </xdr:from>
    <xdr:ext cx="2910836" cy="0"/>
    <xdr:sp macro="" textlink="">
      <xdr:nvSpPr>
        <xdr:cNvPr id="56" name="Line 3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6647794" y="5295900"/>
          <a:ext cx="2910836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head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6</xdr:col>
      <xdr:colOff>5440</xdr:colOff>
      <xdr:row>7</xdr:row>
      <xdr:rowOff>0</xdr:rowOff>
    </xdr:from>
    <xdr:ext cx="0" cy="925281"/>
    <xdr:sp macro="" textlink="">
      <xdr:nvSpPr>
        <xdr:cNvPr id="12" name="Line 3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flipV="1">
          <a:off x="1758040" y="1771650"/>
          <a:ext cx="0" cy="92528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10</xdr:col>
      <xdr:colOff>270367</xdr:colOff>
      <xdr:row>5</xdr:row>
      <xdr:rowOff>2097</xdr:rowOff>
    </xdr:from>
    <xdr:ext cx="0" cy="226800"/>
    <xdr:sp macro="" textlink="">
      <xdr:nvSpPr>
        <xdr:cNvPr id="2" name="Lin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650521" y="1318501"/>
          <a:ext cx="0" cy="226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20</xdr:col>
      <xdr:colOff>5172</xdr:colOff>
      <xdr:row>42</xdr:row>
      <xdr:rowOff>2442</xdr:rowOff>
    </xdr:from>
    <xdr:ext cx="1807200" cy="0"/>
    <xdr:sp macro="" textlink="">
      <xdr:nvSpPr>
        <xdr:cNvPr id="121" name="Line 4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7742403" y="9906000"/>
          <a:ext cx="180720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24</xdr:col>
      <xdr:colOff>0</xdr:colOff>
      <xdr:row>27</xdr:row>
      <xdr:rowOff>7616</xdr:rowOff>
    </xdr:from>
    <xdr:ext cx="0" cy="205200"/>
    <xdr:sp macro="" textlink="">
      <xdr:nvSpPr>
        <xdr:cNvPr id="71" name="Line 4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9563100" y="6446516"/>
          <a:ext cx="0" cy="2052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twoCellAnchor>
    <xdr:from>
      <xdr:col>8</xdr:col>
      <xdr:colOff>0</xdr:colOff>
      <xdr:row>6</xdr:row>
      <xdr:rowOff>0</xdr:rowOff>
    </xdr:from>
    <xdr:to>
      <xdr:col>44</xdr:col>
      <xdr:colOff>280031</xdr:colOff>
      <xdr:row>12</xdr:row>
      <xdr:rowOff>60708</xdr:rowOff>
    </xdr:to>
    <xdr:grpSp>
      <xdr:nvGrpSpPr>
        <xdr:cNvPr id="129" name="群組 128">
          <a:extLst>
            <a:ext uri="{FF2B5EF4-FFF2-40B4-BE49-F238E27FC236}">
              <a16:creationId xmlns:a16="http://schemas.microsoft.com/office/drawing/2014/main" id="{E958A749-EC5E-1578-0830-0C04B90A7C48}"/>
            </a:ext>
          </a:extLst>
        </xdr:cNvPr>
        <xdr:cNvGrpSpPr/>
      </xdr:nvGrpSpPr>
      <xdr:grpSpPr>
        <a:xfrm>
          <a:off x="2420471" y="1559859"/>
          <a:ext cx="13395395" cy="1521955"/>
          <a:chOff x="2705100" y="1543050"/>
          <a:chExt cx="14967581" cy="1498983"/>
        </a:xfrm>
      </xdr:grpSpPr>
      <xdr:sp macro="" textlink="">
        <xdr:nvSpPr>
          <xdr:cNvPr id="36" name="Line 1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15516225" y="2686050"/>
            <a:ext cx="2156456" cy="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  <a:tailEnd type="arrow"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sp macro="" textlink="">
        <xdr:nvSpPr>
          <xdr:cNvPr id="4" name="Line 3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705100" y="1543050"/>
            <a:ext cx="13273200" cy="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sp macro="" textlink="">
        <xdr:nvSpPr>
          <xdr:cNvPr id="3" name="Line 50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5969051" y="1549554"/>
            <a:ext cx="0" cy="115560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  <a:tailEnd type="arrow"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sp macro="" textlink="">
        <xdr:nvSpPr>
          <xdr:cNvPr id="21" name="Line 6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16261080" y="2678433"/>
            <a:ext cx="0" cy="36360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FF0000"/>
            </a:solidFill>
            <a:prstDash val="solid"/>
            <a:round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sp macro="" textlink="">
        <xdr:nvSpPr>
          <xdr:cNvPr id="40" name="Line 63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 flipH="1">
            <a:off x="14673513" y="3037275"/>
            <a:ext cx="1591200" cy="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FF0000"/>
            </a:solidFill>
            <a:prstDash val="solid"/>
            <a:round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</xdr:grpSp>
    <xdr:clientData/>
  </xdr:twoCellAnchor>
  <xdr:oneCellAnchor>
    <xdr:from>
      <xdr:col>28</xdr:col>
      <xdr:colOff>0</xdr:colOff>
      <xdr:row>36</xdr:row>
      <xdr:rowOff>0</xdr:rowOff>
    </xdr:from>
    <xdr:ext cx="1260564" cy="0"/>
    <xdr:sp macro="" textlink="">
      <xdr:nvSpPr>
        <xdr:cNvPr id="109" name="Line 6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 flipV="1">
          <a:off x="11001375" y="8496300"/>
          <a:ext cx="1260564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FF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27</xdr:col>
      <xdr:colOff>0</xdr:colOff>
      <xdr:row>27</xdr:row>
      <xdr:rowOff>0</xdr:rowOff>
    </xdr:from>
    <xdr:ext cx="0" cy="220983"/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 flipV="1">
          <a:off x="10563225" y="6438900"/>
          <a:ext cx="0" cy="220983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22</xdr:col>
      <xdr:colOff>5173</xdr:colOff>
      <xdr:row>34</xdr:row>
      <xdr:rowOff>10648</xdr:rowOff>
    </xdr:from>
    <xdr:ext cx="0" cy="313200"/>
    <xdr:sp macro="" textlink="">
      <xdr:nvSpPr>
        <xdr:cNvPr id="99" name="Line 7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 flipV="1">
          <a:off x="8914711" y="8077590"/>
          <a:ext cx="0" cy="3132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22</xdr:col>
      <xdr:colOff>0</xdr:colOff>
      <xdr:row>34</xdr:row>
      <xdr:rowOff>15243</xdr:rowOff>
    </xdr:from>
    <xdr:ext cx="1006928" cy="0"/>
    <xdr:sp macro="" textlink="">
      <xdr:nvSpPr>
        <xdr:cNvPr id="98" name="Line 7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8553450" y="8054343"/>
          <a:ext cx="1006928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22</xdr:col>
      <xdr:colOff>7616</xdr:colOff>
      <xdr:row>35</xdr:row>
      <xdr:rowOff>91440</xdr:rowOff>
    </xdr:from>
    <xdr:ext cx="633600" cy="0"/>
    <xdr:sp macro="" textlink="">
      <xdr:nvSpPr>
        <xdr:cNvPr id="104" name="Line 7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8917154" y="8387959"/>
          <a:ext cx="63360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23</xdr:col>
      <xdr:colOff>365110</xdr:colOff>
      <xdr:row>34</xdr:row>
      <xdr:rowOff>15243</xdr:rowOff>
    </xdr:from>
    <xdr:ext cx="0" cy="216000"/>
    <xdr:sp macro="" textlink="">
      <xdr:nvSpPr>
        <xdr:cNvPr id="100" name="Line 8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9912091" y="8082185"/>
          <a:ext cx="0" cy="2160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24</xdr:col>
      <xdr:colOff>226158</xdr:colOff>
      <xdr:row>40</xdr:row>
      <xdr:rowOff>588</xdr:rowOff>
    </xdr:from>
    <xdr:ext cx="0" cy="226800"/>
    <xdr:sp macro="" textlink="">
      <xdr:nvSpPr>
        <xdr:cNvPr id="120" name="Line 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 flipV="1">
          <a:off x="10144370" y="9444992"/>
          <a:ext cx="0" cy="226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23</xdr:col>
      <xdr:colOff>13112</xdr:colOff>
      <xdr:row>11</xdr:row>
      <xdr:rowOff>118945</xdr:rowOff>
    </xdr:from>
    <xdr:ext cx="721315" cy="477335"/>
    <xdr:grpSp>
      <xdr:nvGrpSpPr>
        <xdr:cNvPr id="29" name="群組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8538547" y="2844216"/>
          <a:ext cx="721315" cy="477335"/>
          <a:chOff x="9204737" y="2804995"/>
          <a:chExt cx="721315" cy="477335"/>
        </a:xfrm>
      </xdr:grpSpPr>
      <xdr:sp macro="" textlink="">
        <xdr:nvSpPr>
          <xdr:cNvPr id="30" name="Line 96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9926052" y="2987472"/>
            <a:ext cx="0" cy="29015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  <a:headEnd type="arrow"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sp macro="" textlink="">
        <xdr:nvSpPr>
          <xdr:cNvPr id="31" name="Line 98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 flipH="1">
            <a:off x="9204737" y="2811642"/>
            <a:ext cx="360666" cy="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sp macro="" textlink="">
        <xdr:nvSpPr>
          <xdr:cNvPr id="32" name="Line 99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9205816" y="2804995"/>
            <a:ext cx="0" cy="477335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</xdr:grpSp>
    <xdr:clientData/>
  </xdr:oneCellAnchor>
  <xdr:oneCellAnchor>
    <xdr:from>
      <xdr:col>30</xdr:col>
      <xdr:colOff>0</xdr:colOff>
      <xdr:row>35</xdr:row>
      <xdr:rowOff>68580</xdr:rowOff>
    </xdr:from>
    <xdr:ext cx="129543" cy="284661"/>
    <xdr:sp macro="" textlink="">
      <xdr:nvSpPr>
        <xdr:cNvPr id="105" name="Arc 740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11668125" y="8336280"/>
          <a:ext cx="129543" cy="28466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0"/>
            <a:gd name="f6" fmla="val 21600"/>
            <a:gd name="f7" fmla="val 43162"/>
            <a:gd name="f8" fmla="val 11929"/>
            <a:gd name="f9" fmla="val 9670"/>
            <a:gd name="f10" fmla="val 33029"/>
            <a:gd name="f11" fmla="val 12695"/>
            <a:gd name="f12" fmla="val 42481"/>
            <a:gd name="f13" fmla="val 1285"/>
            <a:gd name="f14" fmla="val 43161"/>
            <a:gd name="f15" fmla="+- 0 0 -90"/>
            <a:gd name="f16" fmla="*/ f3 1 21600"/>
            <a:gd name="f17" fmla="*/ f4 1 43162"/>
            <a:gd name="f18" fmla="+- f7 0 f5"/>
            <a:gd name="f19" fmla="+- f6 0 f5"/>
            <a:gd name="f20" fmla="*/ f15 f0 1"/>
            <a:gd name="f21" fmla="*/ f19 1 21600"/>
            <a:gd name="f22" fmla="*/ f18 1 43162"/>
            <a:gd name="f23" fmla="*/ 0 f19 1"/>
            <a:gd name="f24" fmla="*/ 0 f18 1"/>
            <a:gd name="f25" fmla="*/ 2147483646 f19 1"/>
            <a:gd name="f26" fmla="*/ 2147483646 f18 1"/>
            <a:gd name="f27" fmla="*/ f20 1 f2"/>
            <a:gd name="f28" fmla="*/ f23 1 21600"/>
            <a:gd name="f29" fmla="*/ f24 1 43162"/>
            <a:gd name="f30" fmla="*/ f25 1 21600"/>
            <a:gd name="f31" fmla="*/ f26 1 43162"/>
            <a:gd name="f32" fmla="*/ 0 1 f21"/>
            <a:gd name="f33" fmla="*/ f6 1 f21"/>
            <a:gd name="f34" fmla="*/ 0 1 f22"/>
            <a:gd name="f35" fmla="*/ f7 1 f22"/>
            <a:gd name="f36" fmla="+- f27 0 f1"/>
            <a:gd name="f37" fmla="*/ f28 1 f21"/>
            <a:gd name="f38" fmla="*/ f29 1 f22"/>
            <a:gd name="f39" fmla="*/ f30 1 f21"/>
            <a:gd name="f40" fmla="*/ f31 1 f22"/>
            <a:gd name="f41" fmla="*/ f32 f16 1"/>
            <a:gd name="f42" fmla="*/ f33 f16 1"/>
            <a:gd name="f43" fmla="*/ f35 f17 1"/>
            <a:gd name="f44" fmla="*/ f34 f17 1"/>
            <a:gd name="f45" fmla="*/ f37 f16 1"/>
            <a:gd name="f46" fmla="*/ f38 f17 1"/>
            <a:gd name="f47" fmla="*/ f39 f16 1"/>
            <a:gd name="f48" fmla="*/ f40 f17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6">
              <a:pos x="f45" y="f46"/>
            </a:cxn>
            <a:cxn ang="f36">
              <a:pos x="f47" y="f48"/>
            </a:cxn>
            <a:cxn ang="f36">
              <a:pos x="f45" y="f48"/>
            </a:cxn>
          </a:cxnLst>
          <a:rect l="f41" t="f44" r="f42" b="f43"/>
          <a:pathLst>
            <a:path w="21600" h="43162" fill="none">
              <a:moveTo>
                <a:pt x="f5" y="f5"/>
              </a:moveTo>
              <a:cubicBezTo>
                <a:pt x="f8" y="f5"/>
                <a:pt x="f6" y="f9"/>
                <a:pt x="f6" y="f6"/>
              </a:cubicBezTo>
              <a:cubicBezTo>
                <a:pt x="f6" y="f10"/>
                <a:pt x="f11" y="f12"/>
                <a:pt x="f13" y="f14"/>
              </a:cubicBezTo>
            </a:path>
            <a:path w="21600" h="43162" stroke="0">
              <a:moveTo>
                <a:pt x="f5" y="f5"/>
              </a:moveTo>
              <a:cubicBezTo>
                <a:pt x="f8" y="f5"/>
                <a:pt x="f6" y="f9"/>
                <a:pt x="f6" y="f6"/>
              </a:cubicBezTo>
              <a:cubicBezTo>
                <a:pt x="f6" y="f10"/>
                <a:pt x="f11" y="f12"/>
                <a:pt x="f13" y="f14"/>
              </a:cubicBezTo>
              <a:lnTo>
                <a:pt x="f5" y="f6"/>
              </a:lnTo>
              <a:lnTo>
                <a:pt x="f5" y="f5"/>
              </a:lnTo>
              <a:close/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8</xdr:col>
      <xdr:colOff>28574</xdr:colOff>
      <xdr:row>31</xdr:row>
      <xdr:rowOff>71437</xdr:rowOff>
    </xdr:from>
    <xdr:ext cx="124422" cy="304800"/>
    <xdr:sp macro="" textlink="">
      <xdr:nvSpPr>
        <xdr:cNvPr id="89" name="Arc 741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733674" y="7424737"/>
          <a:ext cx="124422" cy="304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0"/>
            <a:gd name="f6" fmla="val 21666"/>
            <a:gd name="f7" fmla="val 43200"/>
            <a:gd name="f8" fmla="val 66"/>
            <a:gd name="f9" fmla="val 11995"/>
            <a:gd name="f10" fmla="val 9670"/>
            <a:gd name="f11" fmla="val 21600"/>
            <a:gd name="f12" fmla="val 33529"/>
            <a:gd name="f13" fmla="val 44"/>
            <a:gd name="f14" fmla="val 22"/>
            <a:gd name="f15" fmla="val 43199"/>
            <a:gd name="f16" fmla="+- 0 0 -90"/>
            <a:gd name="f17" fmla="*/ f3 1 21666"/>
            <a:gd name="f18" fmla="*/ f4 1 43200"/>
            <a:gd name="f19" fmla="+- f7 0 f5"/>
            <a:gd name="f20" fmla="+- f6 0 f5"/>
            <a:gd name="f21" fmla="*/ f16 f0 1"/>
            <a:gd name="f22" fmla="*/ f20 1 21666"/>
            <a:gd name="f23" fmla="*/ f19 1 43200"/>
            <a:gd name="f24" fmla="*/ 2147483646 f20 1"/>
            <a:gd name="f25" fmla="*/ 0 f19 1"/>
            <a:gd name="f26" fmla="*/ 0 f20 1"/>
            <a:gd name="f27" fmla="*/ 2147483646 f19 1"/>
            <a:gd name="f28" fmla="*/ f21 1 f2"/>
            <a:gd name="f29" fmla="*/ f24 1 21666"/>
            <a:gd name="f30" fmla="*/ f25 1 43200"/>
            <a:gd name="f31" fmla="*/ f26 1 21666"/>
            <a:gd name="f32" fmla="*/ f27 1 43200"/>
            <a:gd name="f33" fmla="*/ 0 1 f22"/>
            <a:gd name="f34" fmla="*/ f6 1 f22"/>
            <a:gd name="f35" fmla="*/ 0 1 f23"/>
            <a:gd name="f36" fmla="*/ f7 1 f23"/>
            <a:gd name="f37" fmla="+- f28 0 f1"/>
            <a:gd name="f38" fmla="*/ f29 1 f22"/>
            <a:gd name="f39" fmla="*/ f30 1 f23"/>
            <a:gd name="f40" fmla="*/ f31 1 f22"/>
            <a:gd name="f41" fmla="*/ f32 1 f23"/>
            <a:gd name="f42" fmla="*/ f33 f17 1"/>
            <a:gd name="f43" fmla="*/ f34 f17 1"/>
            <a:gd name="f44" fmla="*/ f36 f18 1"/>
            <a:gd name="f45" fmla="*/ f35 f18 1"/>
            <a:gd name="f46" fmla="*/ f38 f17 1"/>
            <a:gd name="f47" fmla="*/ f39 f18 1"/>
            <a:gd name="f48" fmla="*/ f40 f17 1"/>
            <a:gd name="f49" fmla="*/ f41 f18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7">
              <a:pos x="f46" y="f47"/>
            </a:cxn>
            <a:cxn ang="f37">
              <a:pos x="f48" y="f49"/>
            </a:cxn>
            <a:cxn ang="f37">
              <a:pos x="f46" y="f49"/>
            </a:cxn>
          </a:cxnLst>
          <a:rect l="f42" t="f45" r="f43" b="f44"/>
          <a:pathLst>
            <a:path w="21666" h="43200" fill="none">
              <a:moveTo>
                <a:pt x="f8" y="f5"/>
              </a:moveTo>
              <a:cubicBezTo>
                <a:pt x="f9" y="f5"/>
                <a:pt x="f6" y="f10"/>
                <a:pt x="f6" y="f11"/>
              </a:cubicBezTo>
              <a:cubicBezTo>
                <a:pt x="f6" y="f12"/>
                <a:pt x="f9" y="f7"/>
                <a:pt x="f8" y="f7"/>
              </a:cubicBezTo>
              <a:cubicBezTo>
                <a:pt x="f13" y="f7"/>
                <a:pt x="f14" y="f15"/>
                <a:pt x="f5" y="f15"/>
              </a:cubicBezTo>
            </a:path>
            <a:path w="21666" h="43200" stroke="0">
              <a:moveTo>
                <a:pt x="f8" y="f5"/>
              </a:moveTo>
              <a:cubicBezTo>
                <a:pt x="f9" y="f5"/>
                <a:pt x="f6" y="f10"/>
                <a:pt x="f6" y="f11"/>
              </a:cubicBezTo>
              <a:cubicBezTo>
                <a:pt x="f6" y="f12"/>
                <a:pt x="f9" y="f7"/>
                <a:pt x="f8" y="f7"/>
              </a:cubicBezTo>
              <a:cubicBezTo>
                <a:pt x="f13" y="f7"/>
                <a:pt x="f14" y="f15"/>
                <a:pt x="f5" y="f15"/>
              </a:cubicBezTo>
              <a:lnTo>
                <a:pt x="f8" y="f11"/>
              </a:lnTo>
              <a:lnTo>
                <a:pt x="f8" y="f5"/>
              </a:lnTo>
              <a:close/>
            </a:path>
          </a:pathLst>
        </a:custGeom>
        <a:noFill/>
        <a:ln w="9528" cap="flat">
          <a:solidFill>
            <a:srgbClr val="FF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8</xdr:col>
      <xdr:colOff>26035</xdr:colOff>
      <xdr:row>26</xdr:row>
      <xdr:rowOff>120650</xdr:rowOff>
    </xdr:from>
    <xdr:ext cx="0" cy="406800"/>
    <xdr:sp macro="" textlink="">
      <xdr:nvSpPr>
        <xdr:cNvPr id="67" name="Line 74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731135" y="6330950"/>
          <a:ext cx="0" cy="406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FF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5</xdr:col>
      <xdr:colOff>320314</xdr:colOff>
      <xdr:row>26</xdr:row>
      <xdr:rowOff>150495</xdr:rowOff>
    </xdr:from>
    <xdr:ext cx="0" cy="386443"/>
    <xdr:sp macro="" textlink="">
      <xdr:nvSpPr>
        <xdr:cNvPr id="66" name="Line 2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891939" y="6360795"/>
          <a:ext cx="0" cy="386443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8</xdr:col>
      <xdr:colOff>297180</xdr:colOff>
      <xdr:row>34</xdr:row>
      <xdr:rowOff>91440</xdr:rowOff>
    </xdr:from>
    <xdr:ext cx="172538" cy="284661"/>
    <xdr:sp macro="" textlink="">
      <xdr:nvSpPr>
        <xdr:cNvPr id="97" name="Arc 742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668905" y="8130540"/>
          <a:ext cx="172538" cy="28466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0"/>
            <a:gd name="f6" fmla="val 21666"/>
            <a:gd name="f7" fmla="val 43200"/>
            <a:gd name="f8" fmla="val 66"/>
            <a:gd name="f9" fmla="val 11995"/>
            <a:gd name="f10" fmla="val 9670"/>
            <a:gd name="f11" fmla="val 21600"/>
            <a:gd name="f12" fmla="val 33529"/>
            <a:gd name="f13" fmla="val 44"/>
            <a:gd name="f14" fmla="val 22"/>
            <a:gd name="f15" fmla="val 43199"/>
            <a:gd name="f16" fmla="+- 0 0 -90"/>
            <a:gd name="f17" fmla="*/ f3 1 21666"/>
            <a:gd name="f18" fmla="*/ f4 1 43200"/>
            <a:gd name="f19" fmla="+- f7 0 f5"/>
            <a:gd name="f20" fmla="+- f6 0 f5"/>
            <a:gd name="f21" fmla="*/ f16 f0 1"/>
            <a:gd name="f22" fmla="*/ f20 1 21666"/>
            <a:gd name="f23" fmla="*/ f19 1 43200"/>
            <a:gd name="f24" fmla="*/ 2147483646 f20 1"/>
            <a:gd name="f25" fmla="*/ 0 f19 1"/>
            <a:gd name="f26" fmla="*/ 0 f20 1"/>
            <a:gd name="f27" fmla="*/ 2147483646 f19 1"/>
            <a:gd name="f28" fmla="*/ f21 1 f2"/>
            <a:gd name="f29" fmla="*/ f24 1 21666"/>
            <a:gd name="f30" fmla="*/ f25 1 43200"/>
            <a:gd name="f31" fmla="*/ f26 1 21666"/>
            <a:gd name="f32" fmla="*/ f27 1 43200"/>
            <a:gd name="f33" fmla="*/ 0 1 f22"/>
            <a:gd name="f34" fmla="*/ f6 1 f22"/>
            <a:gd name="f35" fmla="*/ 0 1 f23"/>
            <a:gd name="f36" fmla="*/ f7 1 f23"/>
            <a:gd name="f37" fmla="+- f28 0 f1"/>
            <a:gd name="f38" fmla="*/ f29 1 f22"/>
            <a:gd name="f39" fmla="*/ f30 1 f23"/>
            <a:gd name="f40" fmla="*/ f31 1 f22"/>
            <a:gd name="f41" fmla="*/ f32 1 f23"/>
            <a:gd name="f42" fmla="*/ f33 f17 1"/>
            <a:gd name="f43" fmla="*/ f34 f17 1"/>
            <a:gd name="f44" fmla="*/ f36 f18 1"/>
            <a:gd name="f45" fmla="*/ f35 f18 1"/>
            <a:gd name="f46" fmla="*/ f38 f17 1"/>
            <a:gd name="f47" fmla="*/ f39 f18 1"/>
            <a:gd name="f48" fmla="*/ f40 f17 1"/>
            <a:gd name="f49" fmla="*/ f41 f18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7">
              <a:pos x="f46" y="f47"/>
            </a:cxn>
            <a:cxn ang="f37">
              <a:pos x="f48" y="f49"/>
            </a:cxn>
            <a:cxn ang="f37">
              <a:pos x="f46" y="f49"/>
            </a:cxn>
          </a:cxnLst>
          <a:rect l="f42" t="f45" r="f43" b="f44"/>
          <a:pathLst>
            <a:path w="21666" h="43200" fill="none">
              <a:moveTo>
                <a:pt x="f8" y="f5"/>
              </a:moveTo>
              <a:cubicBezTo>
                <a:pt x="f9" y="f5"/>
                <a:pt x="f6" y="f10"/>
                <a:pt x="f6" y="f11"/>
              </a:cubicBezTo>
              <a:cubicBezTo>
                <a:pt x="f6" y="f12"/>
                <a:pt x="f9" y="f7"/>
                <a:pt x="f8" y="f7"/>
              </a:cubicBezTo>
              <a:cubicBezTo>
                <a:pt x="f13" y="f7"/>
                <a:pt x="f14" y="f15"/>
                <a:pt x="f5" y="f15"/>
              </a:cubicBezTo>
            </a:path>
            <a:path w="21666" h="43200" stroke="0">
              <a:moveTo>
                <a:pt x="f8" y="f5"/>
              </a:moveTo>
              <a:cubicBezTo>
                <a:pt x="f9" y="f5"/>
                <a:pt x="f6" y="f10"/>
                <a:pt x="f6" y="f11"/>
              </a:cubicBezTo>
              <a:cubicBezTo>
                <a:pt x="f6" y="f12"/>
                <a:pt x="f9" y="f7"/>
                <a:pt x="f8" y="f7"/>
              </a:cubicBezTo>
              <a:cubicBezTo>
                <a:pt x="f13" y="f7"/>
                <a:pt x="f14" y="f15"/>
                <a:pt x="f5" y="f15"/>
              </a:cubicBezTo>
              <a:lnTo>
                <a:pt x="f8" y="f11"/>
              </a:lnTo>
              <a:lnTo>
                <a:pt x="f8" y="f5"/>
              </a:lnTo>
              <a:close/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8</xdr:col>
      <xdr:colOff>297180</xdr:colOff>
      <xdr:row>26</xdr:row>
      <xdr:rowOff>129543</xdr:rowOff>
    </xdr:from>
    <xdr:ext cx="0" cy="406800"/>
    <xdr:sp macro="" textlink="">
      <xdr:nvSpPr>
        <xdr:cNvPr id="68" name="Line 3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 flipV="1">
          <a:off x="3002280" y="6339843"/>
          <a:ext cx="0" cy="406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8</xdr:col>
      <xdr:colOff>300355</xdr:colOff>
      <xdr:row>29</xdr:row>
      <xdr:rowOff>126658</xdr:rowOff>
    </xdr:from>
    <xdr:ext cx="0" cy="428400"/>
    <xdr:sp macro="" textlink="">
      <xdr:nvSpPr>
        <xdr:cNvPr id="82" name="Line 3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 flipV="1">
          <a:off x="3011317" y="7045716"/>
          <a:ext cx="0" cy="4284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8</xdr:col>
      <xdr:colOff>24126</xdr:colOff>
      <xdr:row>29</xdr:row>
      <xdr:rowOff>120650</xdr:rowOff>
    </xdr:from>
    <xdr:ext cx="0" cy="410400"/>
    <xdr:sp macro="" textlink="">
      <xdr:nvSpPr>
        <xdr:cNvPr id="83" name="Line 74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729226" y="7016750"/>
          <a:ext cx="0" cy="4104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FF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twoCellAnchor>
    <xdr:from>
      <xdr:col>8</xdr:col>
      <xdr:colOff>20866</xdr:colOff>
      <xdr:row>11</xdr:row>
      <xdr:rowOff>0</xdr:rowOff>
    </xdr:from>
    <xdr:to>
      <xdr:col>37</xdr:col>
      <xdr:colOff>19953</xdr:colOff>
      <xdr:row>45</xdr:row>
      <xdr:rowOff>22233</xdr:rowOff>
    </xdr:to>
    <xdr:grpSp>
      <xdr:nvGrpSpPr>
        <xdr:cNvPr id="136" name="群組 135">
          <a:extLst>
            <a:ext uri="{FF2B5EF4-FFF2-40B4-BE49-F238E27FC236}">
              <a16:creationId xmlns:a16="http://schemas.microsoft.com/office/drawing/2014/main" id="{6A195739-DAC8-A232-BBD8-3BC70FDEEB86}"/>
            </a:ext>
          </a:extLst>
        </xdr:cNvPr>
        <xdr:cNvGrpSpPr/>
      </xdr:nvGrpSpPr>
      <xdr:grpSpPr>
        <a:xfrm>
          <a:off x="2441337" y="2725271"/>
          <a:ext cx="10676051" cy="8000821"/>
          <a:chOff x="2725966" y="2686050"/>
          <a:chExt cx="11962487" cy="7870833"/>
        </a:xfrm>
      </xdr:grpSpPr>
      <xdr:sp macro="" textlink="">
        <xdr:nvSpPr>
          <xdr:cNvPr id="33" name="Line 8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11412453" y="2686050"/>
            <a:ext cx="3276000" cy="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528" cap="flat">
            <a:solidFill>
              <a:srgbClr val="000000"/>
            </a:solidFill>
            <a:prstDash val="solid"/>
            <a:round/>
            <a:tailEnd type="arrow"/>
          </a:ln>
        </xdr:spPr>
        <xdr:txBody>
          <a:bodyPr vert="horz" wrap="square" lIns="0" tIns="0" rIns="0" bIns="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 pitchFamily="18"/>
            </a:endParaRPr>
          </a:p>
        </xdr:txBody>
      </xdr:sp>
      <xdr:grpSp>
        <xdr:nvGrpSpPr>
          <xdr:cNvPr id="135" name="群組 134">
            <a:extLst>
              <a:ext uri="{FF2B5EF4-FFF2-40B4-BE49-F238E27FC236}">
                <a16:creationId xmlns:a16="http://schemas.microsoft.com/office/drawing/2014/main" id="{641912D7-11FE-FCE6-F03E-81123036A936}"/>
              </a:ext>
            </a:extLst>
          </xdr:cNvPr>
          <xdr:cNvGrpSpPr/>
        </xdr:nvGrpSpPr>
        <xdr:grpSpPr>
          <a:xfrm>
            <a:off x="2725966" y="2686050"/>
            <a:ext cx="11952788" cy="7870833"/>
            <a:chOff x="2725966" y="2686050"/>
            <a:chExt cx="11952788" cy="7870833"/>
          </a:xfrm>
        </xdr:grpSpPr>
        <xdr:sp macro="" textlink="">
          <xdr:nvSpPr>
            <xdr:cNvPr id="38" name="Line 3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7000875" y="2988941"/>
              <a:ext cx="0" cy="482236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45" name="Line 4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>
            <a:xfrm>
              <a:off x="7000875" y="3467100"/>
              <a:ext cx="3406140" cy="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47" name="Line 52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>
            <a:xfrm>
              <a:off x="12077700" y="3467100"/>
              <a:ext cx="775603" cy="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  <a:tailEnd type="arrow"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46" name="Line 53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10725153" y="3467100"/>
              <a:ext cx="1303568" cy="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39" name="Line 60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10572750" y="2981325"/>
              <a:ext cx="0" cy="162850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  <a:tailEnd type="arrow"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43" name="Arc 7405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10414638" y="3322048"/>
              <a:ext cx="317315" cy="147501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0"/>
                <a:gd name="f6" fmla="val 43200"/>
                <a:gd name="f7" fmla="val 22298"/>
                <a:gd name="f8" fmla="val 11"/>
                <a:gd name="f9" fmla="val 22297"/>
                <a:gd name="f10" fmla="val 3"/>
                <a:gd name="f11" fmla="val 22065"/>
                <a:gd name="f12" fmla="val 21832"/>
                <a:gd name="f13" fmla="val 21600"/>
                <a:gd name="f14" fmla="val 9670"/>
                <a:gd name="f15" fmla="val 33529"/>
                <a:gd name="f16" fmla="+- 0 0 1"/>
                <a:gd name="f17" fmla="val 43199"/>
                <a:gd name="f18" fmla="val 21599"/>
                <a:gd name="f19" fmla="+- 0 0 -90"/>
                <a:gd name="f20" fmla="*/ f3 1 43200"/>
                <a:gd name="f21" fmla="*/ f4 1 22298"/>
                <a:gd name="f22" fmla="+- f7 0 f5"/>
                <a:gd name="f23" fmla="+- f6 0 f5"/>
                <a:gd name="f24" fmla="*/ f19 f0 1"/>
                <a:gd name="f25" fmla="*/ f23 1 43200"/>
                <a:gd name="f26" fmla="*/ f22 1 22298"/>
                <a:gd name="f27" fmla="*/ 2147483646 f23 1"/>
                <a:gd name="f28" fmla="*/ 2147483646 f22 1"/>
                <a:gd name="f29" fmla="*/ f24 1 f2"/>
                <a:gd name="f30" fmla="*/ f27 1 43200"/>
                <a:gd name="f31" fmla="*/ f28 1 22298"/>
                <a:gd name="f32" fmla="*/ 0 1 f25"/>
                <a:gd name="f33" fmla="*/ f6 1 f25"/>
                <a:gd name="f34" fmla="*/ 0 1 f26"/>
                <a:gd name="f35" fmla="*/ f7 1 f26"/>
                <a:gd name="f36" fmla="+- f29 0 f1"/>
                <a:gd name="f37" fmla="*/ f30 1 f25"/>
                <a:gd name="f38" fmla="*/ f31 1 f26"/>
                <a:gd name="f39" fmla="*/ f32 f20 1"/>
                <a:gd name="f40" fmla="*/ f33 f20 1"/>
                <a:gd name="f41" fmla="*/ f35 f21 1"/>
                <a:gd name="f42" fmla="*/ f34 f21 1"/>
                <a:gd name="f43" fmla="*/ f37 f20 1"/>
                <a:gd name="f44" fmla="*/ f38 f21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36">
                  <a:pos x="f43" y="f44"/>
                </a:cxn>
                <a:cxn ang="f36">
                  <a:pos x="f43" y="f44"/>
                </a:cxn>
                <a:cxn ang="f36">
                  <a:pos x="f43" y="f44"/>
                </a:cxn>
              </a:cxnLst>
              <a:rect l="f39" t="f42" r="f40" b="f41"/>
              <a:pathLst>
                <a:path w="43200" h="22298" fill="none">
                  <a:moveTo>
                    <a:pt x="f8" y="f9"/>
                  </a:moveTo>
                  <a:cubicBezTo>
                    <a:pt x="f10" y="f11"/>
                    <a:pt x="f5" y="f12"/>
                    <a:pt x="f5" y="f13"/>
                  </a:cubicBezTo>
                  <a:cubicBezTo>
                    <a:pt x="f5" y="f14"/>
                    <a:pt x="f14" y="f5"/>
                    <a:pt x="f13" y="f5"/>
                  </a:cubicBezTo>
                  <a:cubicBezTo>
                    <a:pt x="f15" y="f16"/>
                    <a:pt x="f17" y="f14"/>
                    <a:pt x="f6" y="f18"/>
                  </a:cubicBezTo>
                </a:path>
                <a:path w="43200" h="22298" stroke="0">
                  <a:moveTo>
                    <a:pt x="f8" y="f9"/>
                  </a:moveTo>
                  <a:cubicBezTo>
                    <a:pt x="f10" y="f11"/>
                    <a:pt x="f5" y="f12"/>
                    <a:pt x="f5" y="f13"/>
                  </a:cubicBezTo>
                  <a:cubicBezTo>
                    <a:pt x="f5" y="f14"/>
                    <a:pt x="f14" y="f5"/>
                    <a:pt x="f13" y="f5"/>
                  </a:cubicBezTo>
                  <a:cubicBezTo>
                    <a:pt x="f15" y="f16"/>
                    <a:pt x="f17" y="f14"/>
                    <a:pt x="f6" y="f18"/>
                  </a:cubicBezTo>
                  <a:lnTo>
                    <a:pt x="f13" y="f13"/>
                  </a:lnTo>
                  <a:lnTo>
                    <a:pt x="f8" y="f9"/>
                  </a:lnTo>
                  <a:close/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grpSp>
          <xdr:nvGrpSpPr>
            <xdr:cNvPr id="132" name="群組 131">
              <a:extLst>
                <a:ext uri="{FF2B5EF4-FFF2-40B4-BE49-F238E27FC236}">
                  <a16:creationId xmlns:a16="http://schemas.microsoft.com/office/drawing/2014/main" id="{88B112CD-05DE-F9D5-5E21-5483781BA954}"/>
                </a:ext>
              </a:extLst>
            </xdr:cNvPr>
            <xdr:cNvGrpSpPr/>
          </xdr:nvGrpSpPr>
          <xdr:grpSpPr>
            <a:xfrm>
              <a:off x="2725966" y="2686050"/>
              <a:ext cx="11952788" cy="7870833"/>
              <a:chOff x="2725966" y="2686050"/>
              <a:chExt cx="11952788" cy="7870833"/>
            </a:xfrm>
          </xdr:grpSpPr>
          <xdr:sp macro="" textlink="">
            <xdr:nvSpPr>
              <xdr:cNvPr id="34" name="Line 51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SpPr/>
            </xdr:nvSpPr>
            <xdr:spPr>
              <a:xfrm flipV="1">
                <a:off x="12839700" y="2686050"/>
                <a:ext cx="0" cy="6516000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  <a:tailEnd type="arrow"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  <xdr:grpSp>
            <xdr:nvGrpSpPr>
              <xdr:cNvPr id="131" name="群組 130">
                <a:extLst>
                  <a:ext uri="{FF2B5EF4-FFF2-40B4-BE49-F238E27FC236}">
                    <a16:creationId xmlns:a16="http://schemas.microsoft.com/office/drawing/2014/main" id="{FBED0867-DEDD-E913-1922-DF04A39E54E0}"/>
                  </a:ext>
                </a:extLst>
              </xdr:cNvPr>
              <xdr:cNvGrpSpPr/>
            </xdr:nvGrpSpPr>
            <xdr:grpSpPr>
              <a:xfrm>
                <a:off x="2725966" y="2686050"/>
                <a:ext cx="11952788" cy="7870833"/>
                <a:chOff x="2725966" y="2686050"/>
                <a:chExt cx="11952788" cy="7870833"/>
              </a:xfrm>
            </xdr:grpSpPr>
            <xdr:sp macro="" textlink="">
              <xdr:nvSpPr>
                <xdr:cNvPr id="85" name="Line 15">
                  <a:extLst>
                    <a:ext uri="{FF2B5EF4-FFF2-40B4-BE49-F238E27FC236}">
                      <a16:creationId xmlns:a16="http://schemas.microsoft.com/office/drawing/2014/main" id="{00000000-0008-0000-0000-000055000000}"/>
                    </a:ext>
                  </a:extLst>
                </xdr:cNvPr>
                <xdr:cNvSpPr/>
              </xdr:nvSpPr>
              <xdr:spPr>
                <a:xfrm>
                  <a:off x="11410950" y="6896100"/>
                  <a:ext cx="1260564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FF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86" name="Line 17">
                  <a:extLst>
                    <a:ext uri="{FF2B5EF4-FFF2-40B4-BE49-F238E27FC236}">
                      <a16:creationId xmlns:a16="http://schemas.microsoft.com/office/drawing/2014/main" id="{00000000-0008-0000-0000-000056000000}"/>
                    </a:ext>
                  </a:extLst>
                </xdr:cNvPr>
                <xdr:cNvSpPr/>
              </xdr:nvSpPr>
              <xdr:spPr>
                <a:xfrm flipV="1">
                  <a:off x="11412888" y="7124700"/>
                  <a:ext cx="673200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17" name="Line 19">
                  <a:extLst>
                    <a:ext uri="{FF2B5EF4-FFF2-40B4-BE49-F238E27FC236}">
                      <a16:creationId xmlns:a16="http://schemas.microsoft.com/office/drawing/2014/main" id="{00000000-0008-0000-0000-000075000000}"/>
                    </a:ext>
                  </a:extLst>
                </xdr:cNvPr>
                <xdr:cNvSpPr/>
              </xdr:nvSpPr>
              <xdr:spPr>
                <a:xfrm>
                  <a:off x="10906125" y="9182100"/>
                  <a:ext cx="1944000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  <a:tailEnd type="arrow"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10" name="Line 20">
                  <a:extLst>
                    <a:ext uri="{FF2B5EF4-FFF2-40B4-BE49-F238E27FC236}">
                      <a16:creationId xmlns:a16="http://schemas.microsoft.com/office/drawing/2014/main" id="{00000000-0008-0000-0000-00006E000000}"/>
                    </a:ext>
                  </a:extLst>
                </xdr:cNvPr>
                <xdr:cNvSpPr/>
              </xdr:nvSpPr>
              <xdr:spPr>
                <a:xfrm>
                  <a:off x="12077700" y="8610600"/>
                  <a:ext cx="0" cy="579665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  <a:tailEnd type="arrow"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22" name="Line 41">
                  <a:extLst>
                    <a:ext uri="{FF2B5EF4-FFF2-40B4-BE49-F238E27FC236}">
                      <a16:creationId xmlns:a16="http://schemas.microsoft.com/office/drawing/2014/main" id="{00000000-0008-0000-0000-00007A000000}"/>
                    </a:ext>
                  </a:extLst>
                </xdr:cNvPr>
                <xdr:cNvSpPr/>
              </xdr:nvSpPr>
              <xdr:spPr>
                <a:xfrm flipV="1">
                  <a:off x="11418566" y="9867900"/>
                  <a:ext cx="640400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18" name="Line 42">
                  <a:extLst>
                    <a:ext uri="{FF2B5EF4-FFF2-40B4-BE49-F238E27FC236}">
                      <a16:creationId xmlns:a16="http://schemas.microsoft.com/office/drawing/2014/main" id="{00000000-0008-0000-0000-000076000000}"/>
                    </a:ext>
                  </a:extLst>
                </xdr:cNvPr>
                <xdr:cNvSpPr/>
              </xdr:nvSpPr>
              <xdr:spPr>
                <a:xfrm>
                  <a:off x="12077696" y="9163050"/>
                  <a:ext cx="0" cy="683623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  <a:headEnd type="arrow"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11" name="Line 67">
                  <a:extLst>
                    <a:ext uri="{FF2B5EF4-FFF2-40B4-BE49-F238E27FC236}">
                      <a16:creationId xmlns:a16="http://schemas.microsoft.com/office/drawing/2014/main" id="{00000000-0008-0000-0000-00006F000000}"/>
                    </a:ext>
                  </a:extLst>
                </xdr:cNvPr>
                <xdr:cNvSpPr/>
              </xdr:nvSpPr>
              <xdr:spPr>
                <a:xfrm>
                  <a:off x="12957337" y="8496300"/>
                  <a:ext cx="1053352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FF0000"/>
                  </a:solidFill>
                  <a:prstDash val="solid"/>
                  <a:round/>
                  <a:tailEnd type="arrow"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79" name="Arc 7406">
                  <a:extLst>
                    <a:ext uri="{FF2B5EF4-FFF2-40B4-BE49-F238E27FC236}">
                      <a16:creationId xmlns:a16="http://schemas.microsoft.com/office/drawing/2014/main" id="{00000000-0008-0000-0000-00004F000000}"/>
                    </a:ext>
                  </a:extLst>
                </xdr:cNvPr>
                <xdr:cNvSpPr/>
              </xdr:nvSpPr>
              <xdr:spPr>
                <a:xfrm>
                  <a:off x="12651101" y="6743696"/>
                  <a:ext cx="317315" cy="144776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0"/>
                    <a:gd name="f6" fmla="val 43200"/>
                    <a:gd name="f7" fmla="val 22298"/>
                    <a:gd name="f8" fmla="val 11"/>
                    <a:gd name="f9" fmla="val 22297"/>
                    <a:gd name="f10" fmla="val 3"/>
                    <a:gd name="f11" fmla="val 22065"/>
                    <a:gd name="f12" fmla="val 21832"/>
                    <a:gd name="f13" fmla="val 21600"/>
                    <a:gd name="f14" fmla="val 9670"/>
                    <a:gd name="f15" fmla="val 33529"/>
                    <a:gd name="f16" fmla="+- 0 0 1"/>
                    <a:gd name="f17" fmla="val 43199"/>
                    <a:gd name="f18" fmla="val 21599"/>
                    <a:gd name="f19" fmla="+- 0 0 -90"/>
                    <a:gd name="f20" fmla="*/ f3 1 43200"/>
                    <a:gd name="f21" fmla="*/ f4 1 22298"/>
                    <a:gd name="f22" fmla="+- f7 0 f5"/>
                    <a:gd name="f23" fmla="+- f6 0 f5"/>
                    <a:gd name="f24" fmla="*/ f19 f0 1"/>
                    <a:gd name="f25" fmla="*/ f23 1 43200"/>
                    <a:gd name="f26" fmla="*/ f22 1 22298"/>
                    <a:gd name="f27" fmla="*/ 2147483646 f23 1"/>
                    <a:gd name="f28" fmla="*/ 2147483646 f22 1"/>
                    <a:gd name="f29" fmla="*/ f24 1 f2"/>
                    <a:gd name="f30" fmla="*/ f27 1 43200"/>
                    <a:gd name="f31" fmla="*/ f28 1 22298"/>
                    <a:gd name="f32" fmla="*/ 0 1 f25"/>
                    <a:gd name="f33" fmla="*/ f6 1 f25"/>
                    <a:gd name="f34" fmla="*/ 0 1 f26"/>
                    <a:gd name="f35" fmla="*/ f7 1 f26"/>
                    <a:gd name="f36" fmla="+- f29 0 f1"/>
                    <a:gd name="f37" fmla="*/ f30 1 f25"/>
                    <a:gd name="f38" fmla="*/ f31 1 f26"/>
                    <a:gd name="f39" fmla="*/ f32 f20 1"/>
                    <a:gd name="f40" fmla="*/ f33 f20 1"/>
                    <a:gd name="f41" fmla="*/ f35 f21 1"/>
                    <a:gd name="f42" fmla="*/ f34 f21 1"/>
                    <a:gd name="f43" fmla="*/ f37 f20 1"/>
                    <a:gd name="f44" fmla="*/ f38 f21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36">
                      <a:pos x="f43" y="f44"/>
                    </a:cxn>
                    <a:cxn ang="f36">
                      <a:pos x="f43" y="f44"/>
                    </a:cxn>
                    <a:cxn ang="f36">
                      <a:pos x="f43" y="f44"/>
                    </a:cxn>
                  </a:cxnLst>
                  <a:rect l="f39" t="f42" r="f40" b="f41"/>
                  <a:pathLst>
                    <a:path w="43200" h="22298" fill="none">
                      <a:moveTo>
                        <a:pt x="f8" y="f9"/>
                      </a:moveTo>
                      <a:cubicBezTo>
                        <a:pt x="f10" y="f11"/>
                        <a:pt x="f5" y="f12"/>
                        <a:pt x="f5" y="f13"/>
                      </a:cubicBezTo>
                      <a:cubicBezTo>
                        <a:pt x="f5" y="f14"/>
                        <a:pt x="f14" y="f5"/>
                        <a:pt x="f13" y="f5"/>
                      </a:cubicBezTo>
                      <a:cubicBezTo>
                        <a:pt x="f15" y="f16"/>
                        <a:pt x="f17" y="f14"/>
                        <a:pt x="f6" y="f18"/>
                      </a:cubicBezTo>
                    </a:path>
                    <a:path w="43200" h="22298" stroke="0">
                      <a:moveTo>
                        <a:pt x="f8" y="f9"/>
                      </a:moveTo>
                      <a:cubicBezTo>
                        <a:pt x="f10" y="f11"/>
                        <a:pt x="f5" y="f12"/>
                        <a:pt x="f5" y="f13"/>
                      </a:cubicBezTo>
                      <a:cubicBezTo>
                        <a:pt x="f5" y="f14"/>
                        <a:pt x="f14" y="f5"/>
                        <a:pt x="f13" y="f5"/>
                      </a:cubicBezTo>
                      <a:cubicBezTo>
                        <a:pt x="f15" y="f16"/>
                        <a:pt x="f17" y="f14"/>
                        <a:pt x="f6" y="f18"/>
                      </a:cubicBezTo>
                      <a:lnTo>
                        <a:pt x="f13" y="f13"/>
                      </a:lnTo>
                      <a:lnTo>
                        <a:pt x="f8" y="f9"/>
                      </a:lnTo>
                      <a:close/>
                    </a:path>
                  </a:pathLst>
                </a:custGeom>
                <a:noFill/>
                <a:ln w="9528" cap="flat">
                  <a:solidFill>
                    <a:srgbClr val="FF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06" name="Arc 7407">
                  <a:extLst>
                    <a:ext uri="{FF2B5EF4-FFF2-40B4-BE49-F238E27FC236}">
                      <a16:creationId xmlns:a16="http://schemas.microsoft.com/office/drawing/2014/main" id="{00000000-0008-0000-0000-00006A000000}"/>
                    </a:ext>
                  </a:extLst>
                </xdr:cNvPr>
                <xdr:cNvSpPr/>
              </xdr:nvSpPr>
              <xdr:spPr>
                <a:xfrm>
                  <a:off x="12651101" y="8351523"/>
                  <a:ext cx="317315" cy="147501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0"/>
                    <a:gd name="f6" fmla="val 43200"/>
                    <a:gd name="f7" fmla="val 22298"/>
                    <a:gd name="f8" fmla="val 11"/>
                    <a:gd name="f9" fmla="val 22297"/>
                    <a:gd name="f10" fmla="val 3"/>
                    <a:gd name="f11" fmla="val 22065"/>
                    <a:gd name="f12" fmla="val 21832"/>
                    <a:gd name="f13" fmla="val 21600"/>
                    <a:gd name="f14" fmla="val 9670"/>
                    <a:gd name="f15" fmla="val 33529"/>
                    <a:gd name="f16" fmla="+- 0 0 1"/>
                    <a:gd name="f17" fmla="val 43199"/>
                    <a:gd name="f18" fmla="val 21599"/>
                    <a:gd name="f19" fmla="+- 0 0 -90"/>
                    <a:gd name="f20" fmla="*/ f3 1 43200"/>
                    <a:gd name="f21" fmla="*/ f4 1 22298"/>
                    <a:gd name="f22" fmla="+- f7 0 f5"/>
                    <a:gd name="f23" fmla="+- f6 0 f5"/>
                    <a:gd name="f24" fmla="*/ f19 f0 1"/>
                    <a:gd name="f25" fmla="*/ f23 1 43200"/>
                    <a:gd name="f26" fmla="*/ f22 1 22298"/>
                    <a:gd name="f27" fmla="*/ 2147483646 f23 1"/>
                    <a:gd name="f28" fmla="*/ 2147483646 f22 1"/>
                    <a:gd name="f29" fmla="*/ f24 1 f2"/>
                    <a:gd name="f30" fmla="*/ f27 1 43200"/>
                    <a:gd name="f31" fmla="*/ f28 1 22298"/>
                    <a:gd name="f32" fmla="*/ 0 1 f25"/>
                    <a:gd name="f33" fmla="*/ f6 1 f25"/>
                    <a:gd name="f34" fmla="*/ 0 1 f26"/>
                    <a:gd name="f35" fmla="*/ f7 1 f26"/>
                    <a:gd name="f36" fmla="+- f29 0 f1"/>
                    <a:gd name="f37" fmla="*/ f30 1 f25"/>
                    <a:gd name="f38" fmla="*/ f31 1 f26"/>
                    <a:gd name="f39" fmla="*/ f32 f20 1"/>
                    <a:gd name="f40" fmla="*/ f33 f20 1"/>
                    <a:gd name="f41" fmla="*/ f35 f21 1"/>
                    <a:gd name="f42" fmla="*/ f34 f21 1"/>
                    <a:gd name="f43" fmla="*/ f37 f20 1"/>
                    <a:gd name="f44" fmla="*/ f38 f21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36">
                      <a:pos x="f43" y="f44"/>
                    </a:cxn>
                    <a:cxn ang="f36">
                      <a:pos x="f43" y="f44"/>
                    </a:cxn>
                    <a:cxn ang="f36">
                      <a:pos x="f43" y="f44"/>
                    </a:cxn>
                  </a:cxnLst>
                  <a:rect l="f39" t="f42" r="f40" b="f41"/>
                  <a:pathLst>
                    <a:path w="43200" h="22298" fill="none">
                      <a:moveTo>
                        <a:pt x="f8" y="f9"/>
                      </a:moveTo>
                      <a:cubicBezTo>
                        <a:pt x="f10" y="f11"/>
                        <a:pt x="f5" y="f12"/>
                        <a:pt x="f5" y="f13"/>
                      </a:cubicBezTo>
                      <a:cubicBezTo>
                        <a:pt x="f5" y="f14"/>
                        <a:pt x="f14" y="f5"/>
                        <a:pt x="f13" y="f5"/>
                      </a:cubicBezTo>
                      <a:cubicBezTo>
                        <a:pt x="f15" y="f16"/>
                        <a:pt x="f17" y="f14"/>
                        <a:pt x="f6" y="f18"/>
                      </a:cubicBezTo>
                    </a:path>
                    <a:path w="43200" h="22298" stroke="0">
                      <a:moveTo>
                        <a:pt x="f8" y="f9"/>
                      </a:moveTo>
                      <a:cubicBezTo>
                        <a:pt x="f10" y="f11"/>
                        <a:pt x="f5" y="f12"/>
                        <a:pt x="f5" y="f13"/>
                      </a:cubicBezTo>
                      <a:cubicBezTo>
                        <a:pt x="f5" y="f14"/>
                        <a:pt x="f14" y="f5"/>
                        <a:pt x="f13" y="f5"/>
                      </a:cubicBezTo>
                      <a:cubicBezTo>
                        <a:pt x="f15" y="f16"/>
                        <a:pt x="f17" y="f14"/>
                        <a:pt x="f6" y="f18"/>
                      </a:cubicBezTo>
                      <a:lnTo>
                        <a:pt x="f13" y="f13"/>
                      </a:lnTo>
                      <a:lnTo>
                        <a:pt x="f8" y="f9"/>
                      </a:lnTo>
                      <a:close/>
                    </a:path>
                  </a:pathLst>
                </a:custGeom>
                <a:noFill/>
                <a:ln w="9528" cap="flat">
                  <a:solidFill>
                    <a:srgbClr val="FF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87" name="Line 27">
                  <a:extLst>
                    <a:ext uri="{FF2B5EF4-FFF2-40B4-BE49-F238E27FC236}">
                      <a16:creationId xmlns:a16="http://schemas.microsoft.com/office/drawing/2014/main" id="{00000000-0008-0000-0000-000057000000}"/>
                    </a:ext>
                  </a:extLst>
                </xdr:cNvPr>
                <xdr:cNvSpPr/>
              </xdr:nvSpPr>
              <xdr:spPr>
                <a:xfrm>
                  <a:off x="12077700" y="7132315"/>
                  <a:ext cx="0" cy="119160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grpSp>
              <xdr:nvGrpSpPr>
                <xdr:cNvPr id="130" name="群組 129">
                  <a:extLst>
                    <a:ext uri="{FF2B5EF4-FFF2-40B4-BE49-F238E27FC236}">
                      <a16:creationId xmlns:a16="http://schemas.microsoft.com/office/drawing/2014/main" id="{A7295392-9199-4CE1-6B2A-2749AF8DB36E}"/>
                    </a:ext>
                  </a:extLst>
                </xdr:cNvPr>
                <xdr:cNvGrpSpPr/>
              </xdr:nvGrpSpPr>
              <xdr:grpSpPr>
                <a:xfrm>
                  <a:off x="2725966" y="2686050"/>
                  <a:ext cx="11952788" cy="7870833"/>
                  <a:chOff x="2725966" y="2686050"/>
                  <a:chExt cx="11952788" cy="7870833"/>
                </a:xfrm>
              </xdr:grpSpPr>
              <xdr:sp macro="" textlink="">
                <xdr:nvSpPr>
                  <xdr:cNvPr id="58" name="Line 16">
                    <a:extLst>
                      <a:ext uri="{FF2B5EF4-FFF2-40B4-BE49-F238E27FC236}">
                        <a16:creationId xmlns:a16="http://schemas.microsoft.com/office/drawing/2014/main" id="{00000000-0008-0000-0000-00003A000000}"/>
                      </a:ext>
                    </a:extLst>
                  </xdr:cNvPr>
                  <xdr:cNvSpPr/>
                </xdr:nvSpPr>
                <xdr:spPr>
                  <a:xfrm flipH="1">
                    <a:off x="14001750" y="5516883"/>
                    <a:ext cx="0" cy="50400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23" name="Line 21">
                    <a:extLst>
                      <a:ext uri="{FF2B5EF4-FFF2-40B4-BE49-F238E27FC236}">
                        <a16:creationId xmlns:a16="http://schemas.microsoft.com/office/drawing/2014/main" id="{00000000-0008-0000-0000-00007B000000}"/>
                      </a:ext>
                    </a:extLst>
                  </xdr:cNvPr>
                  <xdr:cNvSpPr/>
                </xdr:nvSpPr>
                <xdr:spPr>
                  <a:xfrm flipH="1">
                    <a:off x="2725966" y="10542266"/>
                    <a:ext cx="113112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35" name="Line 26">
                    <a:extLst>
                      <a:ext uri="{FF2B5EF4-FFF2-40B4-BE49-F238E27FC236}">
                        <a16:creationId xmlns:a16="http://schemas.microsoft.com/office/drawing/2014/main" id="{00000000-0008-0000-0000-000023000000}"/>
                      </a:ext>
                    </a:extLst>
                  </xdr:cNvPr>
                  <xdr:cNvSpPr/>
                </xdr:nvSpPr>
                <xdr:spPr>
                  <a:xfrm>
                    <a:off x="14001750" y="2686050"/>
                    <a:ext cx="0" cy="2871106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80" name="Line 61">
                    <a:extLst>
                      <a:ext uri="{FF2B5EF4-FFF2-40B4-BE49-F238E27FC236}">
                        <a16:creationId xmlns:a16="http://schemas.microsoft.com/office/drawing/2014/main" id="{00000000-0008-0000-0000-000050000000}"/>
                      </a:ext>
                    </a:extLst>
                  </xdr:cNvPr>
                  <xdr:cNvSpPr/>
                </xdr:nvSpPr>
                <xdr:spPr>
                  <a:xfrm>
                    <a:off x="12961616" y="6888483"/>
                    <a:ext cx="1053352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24" name="Line 65">
                    <a:extLst>
                      <a:ext uri="{FF2B5EF4-FFF2-40B4-BE49-F238E27FC236}">
                        <a16:creationId xmlns:a16="http://schemas.microsoft.com/office/drawing/2014/main" id="{00000000-0008-0000-0000-00007C000000}"/>
                      </a:ext>
                    </a:extLst>
                  </xdr:cNvPr>
                  <xdr:cNvSpPr/>
                </xdr:nvSpPr>
                <xdr:spPr>
                  <a:xfrm flipH="1">
                    <a:off x="14001954" y="10542266"/>
                    <a:ext cx="6768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41" name="Line 26">
                    <a:extLst>
                      <a:ext uri="{FF2B5EF4-FFF2-40B4-BE49-F238E27FC236}">
                        <a16:creationId xmlns:a16="http://schemas.microsoft.com/office/drawing/2014/main" id="{00000000-0008-0000-0000-000029000000}"/>
                      </a:ext>
                    </a:extLst>
                  </xdr:cNvPr>
                  <xdr:cNvSpPr/>
                </xdr:nvSpPr>
                <xdr:spPr>
                  <a:xfrm>
                    <a:off x="14676116" y="3042288"/>
                    <a:ext cx="0" cy="74880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</xdr:grpSp>
          </xdr:grpSp>
        </xdr:grpSp>
      </xdr:grpSp>
    </xdr:grpSp>
    <xdr:clientData/>
  </xdr:twoCellAnchor>
  <xdr:oneCellAnchor>
    <xdr:from>
      <xdr:col>27</xdr:col>
      <xdr:colOff>339565</xdr:colOff>
      <xdr:row>7</xdr:row>
      <xdr:rowOff>216179</xdr:rowOff>
    </xdr:from>
    <xdr:ext cx="0" cy="460800"/>
    <xdr:cxnSp macro="">
      <xdr:nvCxnSpPr>
        <xdr:cNvPr id="17" name="直線單箭頭接點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11245690" y="1987829"/>
          <a:ext cx="0" cy="460800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miter/>
          <a:tailEnd type="arrow"/>
        </a:ln>
      </xdr:spPr>
    </xdr:cxnSp>
    <xdr:clientData/>
  </xdr:oneCellAnchor>
  <xdr:oneCellAnchor>
    <xdr:from>
      <xdr:col>19</xdr:col>
      <xdr:colOff>0</xdr:colOff>
      <xdr:row>9</xdr:row>
      <xdr:rowOff>0</xdr:rowOff>
    </xdr:from>
    <xdr:ext cx="0" cy="220983"/>
    <xdr:sp macro="" textlink="">
      <xdr:nvSpPr>
        <xdr:cNvPr id="18" name="Line 7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V="1">
          <a:off x="6657975" y="2228850"/>
          <a:ext cx="0" cy="220983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twoCellAnchor>
    <xdr:from>
      <xdr:col>0</xdr:col>
      <xdr:colOff>182300</xdr:colOff>
      <xdr:row>6</xdr:row>
      <xdr:rowOff>0</xdr:rowOff>
    </xdr:from>
    <xdr:to>
      <xdr:col>26</xdr:col>
      <xdr:colOff>47855</xdr:colOff>
      <xdr:row>45</xdr:row>
      <xdr:rowOff>4117</xdr:rowOff>
    </xdr:to>
    <xdr:grpSp>
      <xdr:nvGrpSpPr>
        <xdr:cNvPr id="139" name="群組 138">
          <a:extLst>
            <a:ext uri="{FF2B5EF4-FFF2-40B4-BE49-F238E27FC236}">
              <a16:creationId xmlns:a16="http://schemas.microsoft.com/office/drawing/2014/main" id="{B85DA756-5B73-2788-9A13-1A23074F43ED}"/>
            </a:ext>
          </a:extLst>
        </xdr:cNvPr>
        <xdr:cNvGrpSpPr/>
      </xdr:nvGrpSpPr>
      <xdr:grpSpPr>
        <a:xfrm>
          <a:off x="167060" y="1559859"/>
          <a:ext cx="9329595" cy="9148117"/>
          <a:chOff x="182300" y="1543050"/>
          <a:chExt cx="10438305" cy="8995717"/>
        </a:xfrm>
      </xdr:grpSpPr>
      <xdr:grpSp>
        <xdr:nvGrpSpPr>
          <xdr:cNvPr id="138" name="群組 137">
            <a:extLst>
              <a:ext uri="{FF2B5EF4-FFF2-40B4-BE49-F238E27FC236}">
                <a16:creationId xmlns:a16="http://schemas.microsoft.com/office/drawing/2014/main" id="{24AEE1C4-AE8B-6E4A-2A50-47FDD075E49B}"/>
              </a:ext>
            </a:extLst>
          </xdr:cNvPr>
          <xdr:cNvGrpSpPr/>
        </xdr:nvGrpSpPr>
        <xdr:grpSpPr>
          <a:xfrm>
            <a:off x="3531870" y="1548280"/>
            <a:ext cx="6364800" cy="4159100"/>
            <a:chOff x="3531870" y="1548280"/>
            <a:chExt cx="6364800" cy="4159100"/>
          </a:xfrm>
        </xdr:grpSpPr>
        <xdr:sp macro="" textlink="">
          <xdr:nvSpPr>
            <xdr:cNvPr id="59" name="Line 54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>
            <a:xfrm>
              <a:off x="6451518" y="5707380"/>
              <a:ext cx="561600" cy="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  <a:tailEnd type="arrow"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49" name="Arc 7413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>
            <a:xfrm>
              <a:off x="6441368" y="4728206"/>
              <a:ext cx="144776" cy="284661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0"/>
                <a:gd name="f6" fmla="val 23017"/>
                <a:gd name="f7" fmla="val 43200"/>
                <a:gd name="f8" fmla="+- 0 0 1"/>
                <a:gd name="f9" fmla="val 46"/>
                <a:gd name="f10" fmla="val 471"/>
                <a:gd name="f11" fmla="val 15"/>
                <a:gd name="f12" fmla="val 944"/>
                <a:gd name="f13" fmla="val 1417"/>
                <a:gd name="f14" fmla="val 13346"/>
                <a:gd name="f15" fmla="val 9670"/>
                <a:gd name="f16" fmla="val 21600"/>
                <a:gd name="f17" fmla="val 33529"/>
                <a:gd name="f18" fmla="val 1395"/>
                <a:gd name="f19" fmla="val 1373"/>
                <a:gd name="f20" fmla="val 43199"/>
                <a:gd name="f21" fmla="val 1351"/>
                <a:gd name="f22" fmla="+- 0 0 -90"/>
                <a:gd name="f23" fmla="*/ f3 1 23017"/>
                <a:gd name="f24" fmla="*/ f4 1 43200"/>
                <a:gd name="f25" fmla="+- f7 0 f5"/>
                <a:gd name="f26" fmla="+- f6 0 f5"/>
                <a:gd name="f27" fmla="*/ f22 f0 1"/>
                <a:gd name="f28" fmla="*/ f26 1 23017"/>
                <a:gd name="f29" fmla="*/ f25 1 43200"/>
                <a:gd name="f30" fmla="*/ 0 f26 1"/>
                <a:gd name="f31" fmla="*/ 2147483646 f25 1"/>
                <a:gd name="f32" fmla="*/ 2147483646 f26 1"/>
                <a:gd name="f33" fmla="*/ f27 1 f2"/>
                <a:gd name="f34" fmla="*/ f30 1 23017"/>
                <a:gd name="f35" fmla="*/ f31 1 43200"/>
                <a:gd name="f36" fmla="*/ f32 1 23017"/>
                <a:gd name="f37" fmla="*/ 0 1 f28"/>
                <a:gd name="f38" fmla="*/ f6 1 f28"/>
                <a:gd name="f39" fmla="*/ 0 1 f29"/>
                <a:gd name="f40" fmla="*/ f7 1 f29"/>
                <a:gd name="f41" fmla="+- f33 0 f1"/>
                <a:gd name="f42" fmla="*/ f34 1 f28"/>
                <a:gd name="f43" fmla="*/ f35 1 f29"/>
                <a:gd name="f44" fmla="*/ f36 1 f28"/>
                <a:gd name="f45" fmla="*/ f37 f23 1"/>
                <a:gd name="f46" fmla="*/ f38 f23 1"/>
                <a:gd name="f47" fmla="*/ f40 f24 1"/>
                <a:gd name="f48" fmla="*/ f39 f24 1"/>
                <a:gd name="f49" fmla="*/ f42 f23 1"/>
                <a:gd name="f50" fmla="*/ f43 f24 1"/>
                <a:gd name="f51" fmla="*/ f44 f23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41">
                  <a:pos x="f49" y="f50"/>
                </a:cxn>
                <a:cxn ang="f41">
                  <a:pos x="f51" y="f50"/>
                </a:cxn>
                <a:cxn ang="f41">
                  <a:pos x="f51" y="f50"/>
                </a:cxn>
              </a:cxnLst>
              <a:rect l="f45" t="f48" r="f46" b="f47"/>
              <a:pathLst>
                <a:path w="23017" h="43200" fill="none">
                  <a:moveTo>
                    <a:pt x="f8" y="f9"/>
                  </a:moveTo>
                  <a:cubicBezTo>
                    <a:pt x="f10" y="f11"/>
                    <a:pt x="f12" y="f8"/>
                    <a:pt x="f13" y="f5"/>
                  </a:cubicBezTo>
                  <a:cubicBezTo>
                    <a:pt x="f14" y="f5"/>
                    <a:pt x="f6" y="f15"/>
                    <a:pt x="f6" y="f16"/>
                  </a:cubicBezTo>
                  <a:cubicBezTo>
                    <a:pt x="f6" y="f17"/>
                    <a:pt x="f14" y="f7"/>
                    <a:pt x="f13" y="f7"/>
                  </a:cubicBezTo>
                  <a:cubicBezTo>
                    <a:pt x="f18" y="f7"/>
                    <a:pt x="f19" y="f20"/>
                    <a:pt x="f21" y="f20"/>
                  </a:cubicBezTo>
                </a:path>
                <a:path w="23017" h="43200" stroke="0">
                  <a:moveTo>
                    <a:pt x="f8" y="f9"/>
                  </a:moveTo>
                  <a:cubicBezTo>
                    <a:pt x="f10" y="f11"/>
                    <a:pt x="f12" y="f8"/>
                    <a:pt x="f13" y="f5"/>
                  </a:cubicBezTo>
                  <a:cubicBezTo>
                    <a:pt x="f14" y="f5"/>
                    <a:pt x="f6" y="f15"/>
                    <a:pt x="f6" y="f16"/>
                  </a:cubicBezTo>
                  <a:cubicBezTo>
                    <a:pt x="f6" y="f17"/>
                    <a:pt x="f14" y="f7"/>
                    <a:pt x="f13" y="f7"/>
                  </a:cubicBezTo>
                  <a:cubicBezTo>
                    <a:pt x="f18" y="f7"/>
                    <a:pt x="f19" y="f20"/>
                    <a:pt x="f21" y="f20"/>
                  </a:cubicBezTo>
                  <a:lnTo>
                    <a:pt x="f13" y="f16"/>
                  </a:lnTo>
                  <a:lnTo>
                    <a:pt x="f8" y="f9"/>
                  </a:lnTo>
                  <a:close/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sp macro="" textlink="">
          <xdr:nvSpPr>
            <xdr:cNvPr id="51" name="Line 7414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6453018" y="5012327"/>
              <a:ext cx="0" cy="69480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grpSp>
          <xdr:nvGrpSpPr>
            <xdr:cNvPr id="127" name="群組 126">
              <a:extLst>
                <a:ext uri="{FF2B5EF4-FFF2-40B4-BE49-F238E27FC236}">
                  <a16:creationId xmlns:a16="http://schemas.microsoft.com/office/drawing/2014/main" id="{05408EC7-01B2-51C6-35BD-7C1BA2D05D18}"/>
                </a:ext>
              </a:extLst>
            </xdr:cNvPr>
            <xdr:cNvGrpSpPr/>
          </xdr:nvGrpSpPr>
          <xdr:grpSpPr>
            <a:xfrm>
              <a:off x="3531870" y="1548280"/>
              <a:ext cx="6364800" cy="3882225"/>
              <a:chOff x="3531870" y="1548280"/>
              <a:chExt cx="6364800" cy="3882225"/>
            </a:xfrm>
          </xdr:grpSpPr>
          <xdr:sp macro="" textlink="">
            <xdr:nvSpPr>
              <xdr:cNvPr id="27" name="Line 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/>
            </xdr:nvSpPr>
            <xdr:spPr>
              <a:xfrm flipV="1">
                <a:off x="3960491" y="2686050"/>
                <a:ext cx="0" cy="1015200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  <a:tailEnd type="arrow"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  <xdr:sp macro="" textlink="">
            <xdr:nvSpPr>
              <xdr:cNvPr id="50" name="Line 9">
                <a:extLst>
                  <a:ext uri="{FF2B5EF4-FFF2-40B4-BE49-F238E27FC236}">
                    <a16:creationId xmlns:a16="http://schemas.microsoft.com/office/drawing/2014/main" id="{00000000-0008-0000-0000-000032000000}"/>
                  </a:ext>
                </a:extLst>
              </xdr:cNvPr>
              <xdr:cNvSpPr/>
            </xdr:nvSpPr>
            <xdr:spPr>
              <a:xfrm flipH="1">
                <a:off x="3531870" y="4861560"/>
                <a:ext cx="6364800" cy="0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  <xdr:sp macro="" textlink="">
            <xdr:nvSpPr>
              <xdr:cNvPr id="26" name="Line 10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SpPr/>
            </xdr:nvSpPr>
            <xdr:spPr>
              <a:xfrm flipH="1" flipV="1">
                <a:off x="3531870" y="2687273"/>
                <a:ext cx="0" cy="2170800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  <a:tailEnd type="arrow"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  <xdr:sp macro="" textlink="">
            <xdr:nvSpPr>
              <xdr:cNvPr id="37" name="Line 7412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SpPr/>
            </xdr:nvSpPr>
            <xdr:spPr>
              <a:xfrm>
                <a:off x="6446516" y="2984589"/>
                <a:ext cx="0" cy="1747052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  <xdr:grpSp>
            <xdr:nvGrpSpPr>
              <xdr:cNvPr id="6" name="群組 7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GrpSpPr/>
            </xdr:nvGrpSpPr>
            <xdr:grpSpPr>
              <a:xfrm>
                <a:off x="3766239" y="1548280"/>
                <a:ext cx="65191" cy="3882225"/>
                <a:chOff x="3432864" y="1548280"/>
                <a:chExt cx="65191" cy="3882225"/>
              </a:xfrm>
            </xdr:grpSpPr>
            <xdr:sp macro="" textlink="">
              <xdr:nvSpPr>
                <xdr:cNvPr id="7" name="Line 50">
                  <a:extLst>
                    <a:ext uri="{FF2B5EF4-FFF2-40B4-BE49-F238E27FC236}">
                      <a16:creationId xmlns:a16="http://schemas.microsoft.com/office/drawing/2014/main" id="{00000000-0008-0000-0000-000007000000}"/>
                    </a:ext>
                  </a:extLst>
                </xdr:cNvPr>
                <xdr:cNvSpPr/>
              </xdr:nvSpPr>
              <xdr:spPr>
                <a:xfrm>
                  <a:off x="3491103" y="1548280"/>
                  <a:ext cx="0" cy="1097481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8" name="Arc 7413">
                  <a:extLst>
                    <a:ext uri="{FF2B5EF4-FFF2-40B4-BE49-F238E27FC236}">
                      <a16:creationId xmlns:a16="http://schemas.microsoft.com/office/drawing/2014/main" id="{00000000-0008-0000-0000-000008000000}"/>
                    </a:ext>
                  </a:extLst>
                </xdr:cNvPr>
                <xdr:cNvSpPr/>
              </xdr:nvSpPr>
              <xdr:spPr>
                <a:xfrm flipH="1">
                  <a:off x="3432864" y="2643356"/>
                  <a:ext cx="60579" cy="143057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0"/>
                    <a:gd name="f6" fmla="val 23017"/>
                    <a:gd name="f7" fmla="val 43200"/>
                    <a:gd name="f8" fmla="+- 0 0 1"/>
                    <a:gd name="f9" fmla="val 46"/>
                    <a:gd name="f10" fmla="val 471"/>
                    <a:gd name="f11" fmla="val 15"/>
                    <a:gd name="f12" fmla="val 944"/>
                    <a:gd name="f13" fmla="val 1417"/>
                    <a:gd name="f14" fmla="val 13346"/>
                    <a:gd name="f15" fmla="val 9670"/>
                    <a:gd name="f16" fmla="val 21600"/>
                    <a:gd name="f17" fmla="val 33529"/>
                    <a:gd name="f18" fmla="val 1395"/>
                    <a:gd name="f19" fmla="val 1373"/>
                    <a:gd name="f20" fmla="val 43199"/>
                    <a:gd name="f21" fmla="val 1351"/>
                    <a:gd name="f22" fmla="+- 0 0 -90"/>
                    <a:gd name="f23" fmla="*/ f3 1 23017"/>
                    <a:gd name="f24" fmla="*/ f4 1 43200"/>
                    <a:gd name="f25" fmla="+- f7 0 f5"/>
                    <a:gd name="f26" fmla="+- f6 0 f5"/>
                    <a:gd name="f27" fmla="*/ f22 f0 1"/>
                    <a:gd name="f28" fmla="*/ f26 1 23017"/>
                    <a:gd name="f29" fmla="*/ f25 1 43200"/>
                    <a:gd name="f30" fmla="*/ 0 f26 1"/>
                    <a:gd name="f31" fmla="*/ 2147483646 f25 1"/>
                    <a:gd name="f32" fmla="*/ 2147483646 f26 1"/>
                    <a:gd name="f33" fmla="*/ f27 1 f2"/>
                    <a:gd name="f34" fmla="*/ f30 1 23017"/>
                    <a:gd name="f35" fmla="*/ f31 1 43200"/>
                    <a:gd name="f36" fmla="*/ f32 1 23017"/>
                    <a:gd name="f37" fmla="*/ 0 1 f28"/>
                    <a:gd name="f38" fmla="*/ f6 1 f28"/>
                    <a:gd name="f39" fmla="*/ 0 1 f29"/>
                    <a:gd name="f40" fmla="*/ f7 1 f29"/>
                    <a:gd name="f41" fmla="+- f33 0 f1"/>
                    <a:gd name="f42" fmla="*/ f34 1 f28"/>
                    <a:gd name="f43" fmla="*/ f35 1 f29"/>
                    <a:gd name="f44" fmla="*/ f36 1 f28"/>
                    <a:gd name="f45" fmla="*/ f37 f23 1"/>
                    <a:gd name="f46" fmla="*/ f38 f23 1"/>
                    <a:gd name="f47" fmla="*/ f40 f24 1"/>
                    <a:gd name="f48" fmla="*/ f39 f24 1"/>
                    <a:gd name="f49" fmla="*/ f42 f23 1"/>
                    <a:gd name="f50" fmla="*/ f43 f24 1"/>
                    <a:gd name="f51" fmla="*/ f44 f23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41">
                      <a:pos x="f49" y="f50"/>
                    </a:cxn>
                    <a:cxn ang="f41">
                      <a:pos x="f51" y="f50"/>
                    </a:cxn>
                    <a:cxn ang="f41">
                      <a:pos x="f51" y="f50"/>
                    </a:cxn>
                  </a:cxnLst>
                  <a:rect l="f45" t="f48" r="f46" b="f47"/>
                  <a:pathLst>
                    <a:path w="23017" h="43200" fill="none">
                      <a:moveTo>
                        <a:pt x="f8" y="f9"/>
                      </a:moveTo>
                      <a:cubicBezTo>
                        <a:pt x="f10" y="f11"/>
                        <a:pt x="f12" y="f8"/>
                        <a:pt x="f13" y="f5"/>
                      </a:cubicBezTo>
                      <a:cubicBezTo>
                        <a:pt x="f14" y="f5"/>
                        <a:pt x="f6" y="f15"/>
                        <a:pt x="f6" y="f16"/>
                      </a:cubicBezTo>
                      <a:cubicBezTo>
                        <a:pt x="f6" y="f17"/>
                        <a:pt x="f14" y="f7"/>
                        <a:pt x="f13" y="f7"/>
                      </a:cubicBezTo>
                      <a:cubicBezTo>
                        <a:pt x="f18" y="f7"/>
                        <a:pt x="f19" y="f20"/>
                        <a:pt x="f21" y="f20"/>
                      </a:cubicBezTo>
                    </a:path>
                    <a:path w="23017" h="43200" stroke="0">
                      <a:moveTo>
                        <a:pt x="f8" y="f9"/>
                      </a:moveTo>
                      <a:cubicBezTo>
                        <a:pt x="f10" y="f11"/>
                        <a:pt x="f12" y="f8"/>
                        <a:pt x="f13" y="f5"/>
                      </a:cubicBezTo>
                      <a:cubicBezTo>
                        <a:pt x="f14" y="f5"/>
                        <a:pt x="f6" y="f15"/>
                        <a:pt x="f6" y="f16"/>
                      </a:cubicBezTo>
                      <a:cubicBezTo>
                        <a:pt x="f6" y="f17"/>
                        <a:pt x="f14" y="f7"/>
                        <a:pt x="f13" y="f7"/>
                      </a:cubicBezTo>
                      <a:cubicBezTo>
                        <a:pt x="f18" y="f7"/>
                        <a:pt x="f19" y="f20"/>
                        <a:pt x="f21" y="f20"/>
                      </a:cubicBezTo>
                      <a:lnTo>
                        <a:pt x="f13" y="f16"/>
                      </a:lnTo>
                      <a:lnTo>
                        <a:pt x="f8" y="f9"/>
                      </a:lnTo>
                      <a:close/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9" name="Line 50">
                  <a:extLst>
                    <a:ext uri="{FF2B5EF4-FFF2-40B4-BE49-F238E27FC236}">
                      <a16:creationId xmlns:a16="http://schemas.microsoft.com/office/drawing/2014/main" id="{00000000-0008-0000-0000-000009000000}"/>
                    </a:ext>
                  </a:extLst>
                </xdr:cNvPr>
                <xdr:cNvSpPr/>
              </xdr:nvSpPr>
              <xdr:spPr>
                <a:xfrm>
                  <a:off x="3492063" y="2783515"/>
                  <a:ext cx="0" cy="2047451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0" name="Arc 7413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 flipH="1">
                  <a:off x="3450792" y="4831558"/>
                  <a:ext cx="47263" cy="14919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0"/>
                    <a:gd name="f6" fmla="val 23017"/>
                    <a:gd name="f7" fmla="val 43200"/>
                    <a:gd name="f8" fmla="+- 0 0 1"/>
                    <a:gd name="f9" fmla="val 46"/>
                    <a:gd name="f10" fmla="val 471"/>
                    <a:gd name="f11" fmla="val 15"/>
                    <a:gd name="f12" fmla="val 944"/>
                    <a:gd name="f13" fmla="val 1417"/>
                    <a:gd name="f14" fmla="val 13346"/>
                    <a:gd name="f15" fmla="val 9670"/>
                    <a:gd name="f16" fmla="val 21600"/>
                    <a:gd name="f17" fmla="val 33529"/>
                    <a:gd name="f18" fmla="val 1395"/>
                    <a:gd name="f19" fmla="val 1373"/>
                    <a:gd name="f20" fmla="val 43199"/>
                    <a:gd name="f21" fmla="val 1351"/>
                    <a:gd name="f22" fmla="+- 0 0 -90"/>
                    <a:gd name="f23" fmla="*/ f3 1 23017"/>
                    <a:gd name="f24" fmla="*/ f4 1 43200"/>
                    <a:gd name="f25" fmla="+- f7 0 f5"/>
                    <a:gd name="f26" fmla="+- f6 0 f5"/>
                    <a:gd name="f27" fmla="*/ f22 f0 1"/>
                    <a:gd name="f28" fmla="*/ f26 1 23017"/>
                    <a:gd name="f29" fmla="*/ f25 1 43200"/>
                    <a:gd name="f30" fmla="*/ 0 f26 1"/>
                    <a:gd name="f31" fmla="*/ 2147483646 f25 1"/>
                    <a:gd name="f32" fmla="*/ 2147483646 f26 1"/>
                    <a:gd name="f33" fmla="*/ f27 1 f2"/>
                    <a:gd name="f34" fmla="*/ f30 1 23017"/>
                    <a:gd name="f35" fmla="*/ f31 1 43200"/>
                    <a:gd name="f36" fmla="*/ f32 1 23017"/>
                    <a:gd name="f37" fmla="*/ 0 1 f28"/>
                    <a:gd name="f38" fmla="*/ f6 1 f28"/>
                    <a:gd name="f39" fmla="*/ 0 1 f29"/>
                    <a:gd name="f40" fmla="*/ f7 1 f29"/>
                    <a:gd name="f41" fmla="+- f33 0 f1"/>
                    <a:gd name="f42" fmla="*/ f34 1 f28"/>
                    <a:gd name="f43" fmla="*/ f35 1 f29"/>
                    <a:gd name="f44" fmla="*/ f36 1 f28"/>
                    <a:gd name="f45" fmla="*/ f37 f23 1"/>
                    <a:gd name="f46" fmla="*/ f38 f23 1"/>
                    <a:gd name="f47" fmla="*/ f40 f24 1"/>
                    <a:gd name="f48" fmla="*/ f39 f24 1"/>
                    <a:gd name="f49" fmla="*/ f42 f23 1"/>
                    <a:gd name="f50" fmla="*/ f43 f24 1"/>
                    <a:gd name="f51" fmla="*/ f44 f23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41">
                      <a:pos x="f49" y="f50"/>
                    </a:cxn>
                    <a:cxn ang="f41">
                      <a:pos x="f51" y="f50"/>
                    </a:cxn>
                    <a:cxn ang="f41">
                      <a:pos x="f51" y="f50"/>
                    </a:cxn>
                  </a:cxnLst>
                  <a:rect l="f45" t="f48" r="f46" b="f47"/>
                  <a:pathLst>
                    <a:path w="23017" h="43200" fill="none">
                      <a:moveTo>
                        <a:pt x="f8" y="f9"/>
                      </a:moveTo>
                      <a:cubicBezTo>
                        <a:pt x="f10" y="f11"/>
                        <a:pt x="f12" y="f8"/>
                        <a:pt x="f13" y="f5"/>
                      </a:cubicBezTo>
                      <a:cubicBezTo>
                        <a:pt x="f14" y="f5"/>
                        <a:pt x="f6" y="f15"/>
                        <a:pt x="f6" y="f16"/>
                      </a:cubicBezTo>
                      <a:cubicBezTo>
                        <a:pt x="f6" y="f17"/>
                        <a:pt x="f14" y="f7"/>
                        <a:pt x="f13" y="f7"/>
                      </a:cubicBezTo>
                      <a:cubicBezTo>
                        <a:pt x="f18" y="f7"/>
                        <a:pt x="f19" y="f20"/>
                        <a:pt x="f21" y="f20"/>
                      </a:cubicBezTo>
                    </a:path>
                    <a:path w="23017" h="43200" stroke="0">
                      <a:moveTo>
                        <a:pt x="f8" y="f9"/>
                      </a:moveTo>
                      <a:cubicBezTo>
                        <a:pt x="f10" y="f11"/>
                        <a:pt x="f12" y="f8"/>
                        <a:pt x="f13" y="f5"/>
                      </a:cubicBezTo>
                      <a:cubicBezTo>
                        <a:pt x="f14" y="f5"/>
                        <a:pt x="f6" y="f15"/>
                        <a:pt x="f6" y="f16"/>
                      </a:cubicBezTo>
                      <a:cubicBezTo>
                        <a:pt x="f6" y="f17"/>
                        <a:pt x="f14" y="f7"/>
                        <a:pt x="f13" y="f7"/>
                      </a:cubicBezTo>
                      <a:cubicBezTo>
                        <a:pt x="f18" y="f7"/>
                        <a:pt x="f19" y="f20"/>
                        <a:pt x="f21" y="f20"/>
                      </a:cubicBezTo>
                      <a:lnTo>
                        <a:pt x="f13" y="f16"/>
                      </a:lnTo>
                      <a:lnTo>
                        <a:pt x="f8" y="f9"/>
                      </a:lnTo>
                      <a:close/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1" name="Line 50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SpPr/>
              </xdr:nvSpPr>
              <xdr:spPr>
                <a:xfrm>
                  <a:off x="3490924" y="4984105"/>
                  <a:ext cx="0" cy="44640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</xdr:grpSp>
        </xdr:grpSp>
      </xdr:grpSp>
      <xdr:grpSp>
        <xdr:nvGrpSpPr>
          <xdr:cNvPr id="137" name="群組 136">
            <a:extLst>
              <a:ext uri="{FF2B5EF4-FFF2-40B4-BE49-F238E27FC236}">
                <a16:creationId xmlns:a16="http://schemas.microsoft.com/office/drawing/2014/main" id="{E583F3F6-C9A4-E6A3-D363-BBBE181B1B82}"/>
              </a:ext>
            </a:extLst>
          </xdr:cNvPr>
          <xdr:cNvGrpSpPr/>
        </xdr:nvGrpSpPr>
        <xdr:grpSpPr>
          <a:xfrm>
            <a:off x="182300" y="1543050"/>
            <a:ext cx="10438305" cy="8995717"/>
            <a:chOff x="182300" y="1543050"/>
            <a:chExt cx="10438305" cy="8995717"/>
          </a:xfrm>
        </xdr:grpSpPr>
        <xdr:sp macro="" textlink="">
          <xdr:nvSpPr>
            <xdr:cNvPr id="13" name="Line 3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4053718" y="1997909"/>
              <a:ext cx="0" cy="687600"/>
            </a:xfrm>
            <a:custGeom>
              <a:avLst/>
              <a:gdLst>
                <a:gd name="f0" fmla="val 10800000"/>
                <a:gd name="f1" fmla="val 5400000"/>
                <a:gd name="f2" fmla="val 180"/>
                <a:gd name="f3" fmla="val w"/>
                <a:gd name="f4" fmla="val h"/>
                <a:gd name="f5" fmla="val ss"/>
                <a:gd name="f6" fmla="val 0"/>
                <a:gd name="f7" fmla="+- 0 0 -180"/>
                <a:gd name="f8" fmla="+- 0 0 -360"/>
                <a:gd name="f9" fmla="abs f3"/>
                <a:gd name="f10" fmla="abs f4"/>
                <a:gd name="f11" fmla="abs f5"/>
                <a:gd name="f12" fmla="*/ f7 f0 1"/>
                <a:gd name="f13" fmla="*/ f8 f0 1"/>
                <a:gd name="f14" fmla="?: f9 f3 1"/>
                <a:gd name="f15" fmla="?: f10 f4 1"/>
                <a:gd name="f16" fmla="?: f11 f5 1"/>
                <a:gd name="f17" fmla="*/ f12 1 f2"/>
                <a:gd name="f18" fmla="*/ f13 1 f2"/>
                <a:gd name="f19" fmla="*/ f14 1 21600"/>
                <a:gd name="f20" fmla="*/ f15 1 21600"/>
                <a:gd name="f21" fmla="*/ 21600 f14 1"/>
                <a:gd name="f22" fmla="*/ 21600 f15 1"/>
                <a:gd name="f23" fmla="+- f17 0 f1"/>
                <a:gd name="f24" fmla="+- f18 0 f1"/>
                <a:gd name="f25" fmla="min f20 f19"/>
                <a:gd name="f26" fmla="*/ f21 1 f16"/>
                <a:gd name="f27" fmla="*/ f22 1 f16"/>
                <a:gd name="f28" fmla="val f26"/>
                <a:gd name="f29" fmla="val f27"/>
                <a:gd name="f30" fmla="*/ f6 f25 1"/>
                <a:gd name="f31" fmla="*/ f28 f25 1"/>
                <a:gd name="f32" fmla="*/ f29 f25 1"/>
              </a:gdLst>
              <a:ahLst/>
              <a:cxnLst>
                <a:cxn ang="3cd4">
                  <a:pos x="hc" y="t"/>
                </a:cxn>
                <a:cxn ang="0">
                  <a:pos x="r" y="vc"/>
                </a:cxn>
                <a:cxn ang="cd4">
                  <a:pos x="hc" y="b"/>
                </a:cxn>
                <a:cxn ang="cd2">
                  <a:pos x="l" y="vc"/>
                </a:cxn>
                <a:cxn ang="f23">
                  <a:pos x="f30" y="f30"/>
                </a:cxn>
                <a:cxn ang="f24">
                  <a:pos x="f31" y="f32"/>
                </a:cxn>
              </a:cxnLst>
              <a:rect l="f30" t="f30" r="f31" b="f32"/>
              <a:pathLst>
                <a:path>
                  <a:moveTo>
                    <a:pt x="f30" y="f30"/>
                  </a:moveTo>
                  <a:lnTo>
                    <a:pt x="f31" y="f32"/>
                  </a:lnTo>
                </a:path>
              </a:pathLst>
            </a:custGeom>
            <a:noFill/>
            <a:ln w="9528" cap="flat">
              <a:solidFill>
                <a:srgbClr val="000000"/>
              </a:solidFill>
              <a:prstDash val="solid"/>
              <a:round/>
            </a:ln>
          </xdr:spPr>
          <xdr:txBody>
            <a:bodyPr vert="horz" wrap="square" lIns="0" tIns="0" rIns="0" bIns="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en-US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  <a:ea typeface="新細明體" pitchFamily="18"/>
              </a:endParaRPr>
            </a:p>
          </xdr:txBody>
        </xdr:sp>
        <xdr:grpSp>
          <xdr:nvGrpSpPr>
            <xdr:cNvPr id="14" name="群組 4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4051931" y="1996443"/>
              <a:ext cx="6568674" cy="453600"/>
              <a:chOff x="3709031" y="2015493"/>
              <a:chExt cx="6568674" cy="453600"/>
            </a:xfrm>
          </xdr:grpSpPr>
          <xdr:sp macro="" textlink="">
            <xdr:nvSpPr>
              <xdr:cNvPr id="15" name="Line 9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/>
            </xdr:nvSpPr>
            <xdr:spPr>
              <a:xfrm flipH="1">
                <a:off x="3709031" y="2015493"/>
                <a:ext cx="6568674" cy="0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  <xdr:sp macro="" textlink="">
            <xdr:nvSpPr>
              <xdr:cNvPr id="16" name="Line 2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/>
            </xdr:nvSpPr>
            <xdr:spPr>
              <a:xfrm>
                <a:off x="10271982" y="2015493"/>
                <a:ext cx="0" cy="453600"/>
              </a:xfrm>
              <a:custGeom>
                <a:avLst/>
                <a:gdLst>
                  <a:gd name="f0" fmla="val 10800000"/>
                  <a:gd name="f1" fmla="val 5400000"/>
                  <a:gd name="f2" fmla="val 180"/>
                  <a:gd name="f3" fmla="val w"/>
                  <a:gd name="f4" fmla="val h"/>
                  <a:gd name="f5" fmla="val ss"/>
                  <a:gd name="f6" fmla="val 0"/>
                  <a:gd name="f7" fmla="+- 0 0 -180"/>
                  <a:gd name="f8" fmla="+- 0 0 -360"/>
                  <a:gd name="f9" fmla="abs f3"/>
                  <a:gd name="f10" fmla="abs f4"/>
                  <a:gd name="f11" fmla="abs f5"/>
                  <a:gd name="f12" fmla="*/ f7 f0 1"/>
                  <a:gd name="f13" fmla="*/ f8 f0 1"/>
                  <a:gd name="f14" fmla="?: f9 f3 1"/>
                  <a:gd name="f15" fmla="?: f10 f4 1"/>
                  <a:gd name="f16" fmla="?: f11 f5 1"/>
                  <a:gd name="f17" fmla="*/ f12 1 f2"/>
                  <a:gd name="f18" fmla="*/ f13 1 f2"/>
                  <a:gd name="f19" fmla="*/ f14 1 21600"/>
                  <a:gd name="f20" fmla="*/ f15 1 21600"/>
                  <a:gd name="f21" fmla="*/ 21600 f14 1"/>
                  <a:gd name="f22" fmla="*/ 21600 f15 1"/>
                  <a:gd name="f23" fmla="+- f17 0 f1"/>
                  <a:gd name="f24" fmla="+- f18 0 f1"/>
                  <a:gd name="f25" fmla="min f20 f19"/>
                  <a:gd name="f26" fmla="*/ f21 1 f16"/>
                  <a:gd name="f27" fmla="*/ f22 1 f16"/>
                  <a:gd name="f28" fmla="val f26"/>
                  <a:gd name="f29" fmla="val f27"/>
                  <a:gd name="f30" fmla="*/ f6 f25 1"/>
                  <a:gd name="f31" fmla="*/ f28 f25 1"/>
                  <a:gd name="f32" fmla="*/ f29 f25 1"/>
                </a:gdLst>
                <a:ahLst/>
                <a:cxnLst>
                  <a:cxn ang="3cd4">
                    <a:pos x="hc" y="t"/>
                  </a:cxn>
                  <a:cxn ang="0">
                    <a:pos x="r" y="vc"/>
                  </a:cxn>
                  <a:cxn ang="cd4">
                    <a:pos x="hc" y="b"/>
                  </a:cxn>
                  <a:cxn ang="cd2">
                    <a:pos x="l" y="vc"/>
                  </a:cxn>
                  <a:cxn ang="f23">
                    <a:pos x="f30" y="f30"/>
                  </a:cxn>
                  <a:cxn ang="f24">
                    <a:pos x="f31" y="f32"/>
                  </a:cxn>
                </a:cxnLst>
                <a:rect l="f30" t="f30" r="f31" b="f32"/>
                <a:pathLst>
                  <a:path>
                    <a:moveTo>
                      <a:pt x="f30" y="f30"/>
                    </a:moveTo>
                    <a:lnTo>
                      <a:pt x="f31" y="f32"/>
                    </a:lnTo>
                  </a:path>
                </a:pathLst>
              </a:custGeom>
              <a:noFill/>
              <a:ln w="9528" cap="flat">
                <a:solidFill>
                  <a:srgbClr val="000000"/>
                </a:solidFill>
                <a:prstDash val="solid"/>
                <a:round/>
                <a:tailEnd type="arrow"/>
              </a:ln>
            </xdr:spPr>
            <xdr:txBody>
              <a:bodyPr vert="horz" wrap="square" lIns="0" tIns="0" rIns="0" bIns="0" anchor="t" anchorCtr="0" compatLnSpc="0">
                <a:noAutofit/>
              </a:bodyPr>
              <a:lstStyle/>
              <a:p>
                <a:pPr marL="0" marR="0" lvl="0" indent="0" defTabSz="914400" rtl="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None/>
                  <a:tabLst/>
                  <a:defRPr sz="1800" b="0" i="0" u="none" strike="noStrike" kern="0" cap="none" spc="0" baseline="0">
                    <a:solidFill>
                      <a:srgbClr val="000000"/>
                    </a:solidFill>
                    <a:uFillTx/>
                  </a:defRPr>
                </a:pPr>
                <a:endParaRPr lang="en-US" sz="1100" b="0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  <a:ea typeface="新細明體" pitchFamily="18"/>
                </a:endParaRPr>
              </a:p>
            </xdr:txBody>
          </xdr:sp>
        </xdr:grpSp>
        <xdr:grpSp>
          <xdr:nvGrpSpPr>
            <xdr:cNvPr id="134" name="群組 133">
              <a:extLst>
                <a:ext uri="{FF2B5EF4-FFF2-40B4-BE49-F238E27FC236}">
                  <a16:creationId xmlns:a16="http://schemas.microsoft.com/office/drawing/2014/main" id="{56DE3226-97BB-D01C-C49C-BAC4A0208CAE}"/>
                </a:ext>
              </a:extLst>
            </xdr:cNvPr>
            <xdr:cNvGrpSpPr/>
          </xdr:nvGrpSpPr>
          <xdr:grpSpPr>
            <a:xfrm>
              <a:off x="182300" y="1543050"/>
              <a:ext cx="9364025" cy="8995717"/>
              <a:chOff x="182300" y="1543050"/>
              <a:chExt cx="9364025" cy="8995717"/>
            </a:xfrm>
          </xdr:grpSpPr>
          <xdr:grpSp>
            <xdr:nvGrpSpPr>
              <xdr:cNvPr id="133" name="群組 132">
                <a:extLst>
                  <a:ext uri="{FF2B5EF4-FFF2-40B4-BE49-F238E27FC236}">
                    <a16:creationId xmlns:a16="http://schemas.microsoft.com/office/drawing/2014/main" id="{F63A1FFF-D0DE-900C-B086-B16F43FF5A02}"/>
                  </a:ext>
                </a:extLst>
              </xdr:cNvPr>
              <xdr:cNvGrpSpPr/>
            </xdr:nvGrpSpPr>
            <xdr:grpSpPr>
              <a:xfrm>
                <a:off x="182300" y="1543050"/>
                <a:ext cx="9364025" cy="8995717"/>
                <a:chOff x="182300" y="1543050"/>
                <a:chExt cx="9364025" cy="8995717"/>
              </a:xfrm>
            </xdr:grpSpPr>
            <xdr:sp macro="" textlink="">
              <xdr:nvSpPr>
                <xdr:cNvPr id="84" name="Line 31">
                  <a:extLst>
                    <a:ext uri="{FF2B5EF4-FFF2-40B4-BE49-F238E27FC236}">
                      <a16:creationId xmlns:a16="http://schemas.microsoft.com/office/drawing/2014/main" id="{00000000-0008-0000-0000-000054000000}"/>
                    </a:ext>
                  </a:extLst>
                </xdr:cNvPr>
                <xdr:cNvSpPr/>
              </xdr:nvSpPr>
              <xdr:spPr>
                <a:xfrm flipV="1">
                  <a:off x="7718340" y="6896100"/>
                  <a:ext cx="1810347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  <a:tailEnd type="arrow"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115" name="Line 43">
                  <a:extLst>
                    <a:ext uri="{FF2B5EF4-FFF2-40B4-BE49-F238E27FC236}">
                      <a16:creationId xmlns:a16="http://schemas.microsoft.com/office/drawing/2014/main" id="{00000000-0008-0000-0000-000073000000}"/>
                    </a:ext>
                  </a:extLst>
                </xdr:cNvPr>
                <xdr:cNvSpPr/>
              </xdr:nvSpPr>
              <xdr:spPr>
                <a:xfrm flipV="1">
                  <a:off x="7724775" y="8737957"/>
                  <a:ext cx="0" cy="114120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77" name="Line 74">
                  <a:extLst>
                    <a:ext uri="{FF2B5EF4-FFF2-40B4-BE49-F238E27FC236}">
                      <a16:creationId xmlns:a16="http://schemas.microsoft.com/office/drawing/2014/main" id="{00000000-0008-0000-0000-00004D000000}"/>
                    </a:ext>
                  </a:extLst>
                </xdr:cNvPr>
                <xdr:cNvSpPr/>
              </xdr:nvSpPr>
              <xdr:spPr>
                <a:xfrm>
                  <a:off x="7724775" y="6895810"/>
                  <a:ext cx="0" cy="185400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grpSp>
              <xdr:nvGrpSpPr>
                <xdr:cNvPr id="125" name="群組 124">
                  <a:extLst>
                    <a:ext uri="{FF2B5EF4-FFF2-40B4-BE49-F238E27FC236}">
                      <a16:creationId xmlns:a16="http://schemas.microsoft.com/office/drawing/2014/main" id="{DA5BDCA5-2815-97E6-0ED1-4520025F0671}"/>
                    </a:ext>
                  </a:extLst>
                </xdr:cNvPr>
                <xdr:cNvGrpSpPr/>
              </xdr:nvGrpSpPr>
              <xdr:grpSpPr>
                <a:xfrm>
                  <a:off x="182300" y="1543050"/>
                  <a:ext cx="9364025" cy="8995717"/>
                  <a:chOff x="182300" y="1543050"/>
                  <a:chExt cx="9364025" cy="8995717"/>
                </a:xfrm>
              </xdr:grpSpPr>
              <xdr:sp macro="" textlink="">
                <xdr:nvSpPr>
                  <xdr:cNvPr id="57" name="Line 22">
                    <a:extLst>
                      <a:ext uri="{FF2B5EF4-FFF2-40B4-BE49-F238E27FC236}">
                        <a16:creationId xmlns:a16="http://schemas.microsoft.com/office/drawing/2014/main" id="{00000000-0008-0000-0000-000039000000}"/>
                      </a:ext>
                    </a:extLst>
                  </xdr:cNvPr>
                  <xdr:cNvSpPr/>
                </xdr:nvSpPr>
                <xdr:spPr>
                  <a:xfrm>
                    <a:off x="7000875" y="5295900"/>
                    <a:ext cx="0" cy="34560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12" name="Line 25">
                    <a:extLst>
                      <a:ext uri="{FF2B5EF4-FFF2-40B4-BE49-F238E27FC236}">
                        <a16:creationId xmlns:a16="http://schemas.microsoft.com/office/drawing/2014/main" id="{00000000-0008-0000-0000-000070000000}"/>
                      </a:ext>
                    </a:extLst>
                  </xdr:cNvPr>
                  <xdr:cNvSpPr/>
                </xdr:nvSpPr>
                <xdr:spPr>
                  <a:xfrm flipV="1">
                    <a:off x="1889125" y="8730074"/>
                    <a:ext cx="76572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02" name="Line 40">
                    <a:extLst>
                      <a:ext uri="{FF2B5EF4-FFF2-40B4-BE49-F238E27FC236}">
                        <a16:creationId xmlns:a16="http://schemas.microsoft.com/office/drawing/2014/main" id="{00000000-0008-0000-0000-000066000000}"/>
                      </a:ext>
                    </a:extLst>
                  </xdr:cNvPr>
                  <xdr:cNvSpPr/>
                </xdr:nvSpPr>
                <xdr:spPr>
                  <a:xfrm>
                    <a:off x="2744867" y="8280922"/>
                    <a:ext cx="42552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25" name="Line 6">
                    <a:extLst>
                      <a:ext uri="{FF2B5EF4-FFF2-40B4-BE49-F238E27FC236}">
                        <a16:creationId xmlns:a16="http://schemas.microsoft.com/office/drawing/2014/main" id="{00000000-0008-0000-0000-000019000000}"/>
                      </a:ext>
                    </a:extLst>
                  </xdr:cNvPr>
                  <xdr:cNvSpPr/>
                </xdr:nvSpPr>
                <xdr:spPr>
                  <a:xfrm flipH="1" flipV="1">
                    <a:off x="3323586" y="2689412"/>
                    <a:ext cx="0" cy="48888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73" name="Line 80">
                    <a:extLst>
                      <a:ext uri="{FF2B5EF4-FFF2-40B4-BE49-F238E27FC236}">
                        <a16:creationId xmlns:a16="http://schemas.microsoft.com/office/drawing/2014/main" id="{00000000-0008-0000-0000-000049000000}"/>
                      </a:ext>
                    </a:extLst>
                  </xdr:cNvPr>
                  <xdr:cNvSpPr/>
                </xdr:nvSpPr>
                <xdr:spPr>
                  <a:xfrm flipV="1">
                    <a:off x="182300" y="6896817"/>
                    <a:ext cx="68220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91" name="Line 46">
                    <a:extLst>
                      <a:ext uri="{FF2B5EF4-FFF2-40B4-BE49-F238E27FC236}">
                        <a16:creationId xmlns:a16="http://schemas.microsoft.com/office/drawing/2014/main" id="{00000000-0008-0000-0000-00005B000000}"/>
                      </a:ext>
                    </a:extLst>
                  </xdr:cNvPr>
                  <xdr:cNvSpPr/>
                </xdr:nvSpPr>
                <xdr:spPr>
                  <a:xfrm flipV="1">
                    <a:off x="192162" y="7595469"/>
                    <a:ext cx="68040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  <a:tail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76" name="Arc 7420">
                    <a:extLst>
                      <a:ext uri="{FF2B5EF4-FFF2-40B4-BE49-F238E27FC236}">
                        <a16:creationId xmlns:a16="http://schemas.microsoft.com/office/drawing/2014/main" id="{00000000-0008-0000-0000-00004C000000}"/>
                      </a:ext>
                    </a:extLst>
                  </xdr:cNvPr>
                  <xdr:cNvSpPr/>
                </xdr:nvSpPr>
                <xdr:spPr>
                  <a:xfrm>
                    <a:off x="2727960" y="6736080"/>
                    <a:ext cx="137160" cy="284661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13" name="Line 7423">
                    <a:extLst>
                      <a:ext uri="{FF2B5EF4-FFF2-40B4-BE49-F238E27FC236}">
                        <a16:creationId xmlns:a16="http://schemas.microsoft.com/office/drawing/2014/main" id="{00000000-0008-0000-0000-000071000000}"/>
                      </a:ext>
                    </a:extLst>
                  </xdr:cNvPr>
                  <xdr:cNvSpPr/>
                </xdr:nvSpPr>
                <xdr:spPr>
                  <a:xfrm>
                    <a:off x="2734050" y="8882767"/>
                    <a:ext cx="0" cy="16560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08" name="Arc 7424">
                    <a:extLst>
                      <a:ext uri="{FF2B5EF4-FFF2-40B4-BE49-F238E27FC236}">
                        <a16:creationId xmlns:a16="http://schemas.microsoft.com/office/drawing/2014/main" id="{00000000-0008-0000-0000-00006C000000}"/>
                      </a:ext>
                    </a:extLst>
                  </xdr:cNvPr>
                  <xdr:cNvSpPr/>
                </xdr:nvSpPr>
                <xdr:spPr>
                  <a:xfrm>
                    <a:off x="2735576" y="8602983"/>
                    <a:ext cx="137160" cy="284661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93" name="Line 7425">
                    <a:extLst>
                      <a:ext uri="{FF2B5EF4-FFF2-40B4-BE49-F238E27FC236}">
                        <a16:creationId xmlns:a16="http://schemas.microsoft.com/office/drawing/2014/main" id="{00000000-0008-0000-0000-00005D000000}"/>
                      </a:ext>
                    </a:extLst>
                  </xdr:cNvPr>
                  <xdr:cNvSpPr/>
                </xdr:nvSpPr>
                <xdr:spPr>
                  <a:xfrm>
                    <a:off x="2740028" y="7723354"/>
                    <a:ext cx="0" cy="8820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FF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74" name="Arc 7416">
                    <a:extLst>
                      <a:ext uri="{FF2B5EF4-FFF2-40B4-BE49-F238E27FC236}">
                        <a16:creationId xmlns:a16="http://schemas.microsoft.com/office/drawing/2014/main" id="{00000000-0008-0000-0000-00004A000000}"/>
                      </a:ext>
                    </a:extLst>
                  </xdr:cNvPr>
                  <xdr:cNvSpPr/>
                </xdr:nvSpPr>
                <xdr:spPr>
                  <a:xfrm>
                    <a:off x="1896452" y="6743211"/>
                    <a:ext cx="160424" cy="302846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19" name="Line 25">
                    <a:extLst>
                      <a:ext uri="{FF2B5EF4-FFF2-40B4-BE49-F238E27FC236}">
                        <a16:creationId xmlns:a16="http://schemas.microsoft.com/office/drawing/2014/main" id="{00000000-0008-0000-0000-000077000000}"/>
                      </a:ext>
                    </a:extLst>
                  </xdr:cNvPr>
                  <xdr:cNvSpPr/>
                </xdr:nvSpPr>
                <xdr:spPr>
                  <a:xfrm flipV="1">
                    <a:off x="3005275" y="9404029"/>
                    <a:ext cx="4726800" cy="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  <a:headEnd type="arrow"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07" name="Arc 7424">
                    <a:extLst>
                      <a:ext uri="{FF2B5EF4-FFF2-40B4-BE49-F238E27FC236}">
                        <a16:creationId xmlns:a16="http://schemas.microsoft.com/office/drawing/2014/main" id="{00000000-0008-0000-0000-00006B000000}"/>
                      </a:ext>
                    </a:extLst>
                  </xdr:cNvPr>
                  <xdr:cNvSpPr/>
                </xdr:nvSpPr>
                <xdr:spPr>
                  <a:xfrm>
                    <a:off x="3007164" y="8595657"/>
                    <a:ext cx="172538" cy="296297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90" name="Arc 7424">
                    <a:extLst>
                      <a:ext uri="{FF2B5EF4-FFF2-40B4-BE49-F238E27FC236}">
                        <a16:creationId xmlns:a16="http://schemas.microsoft.com/office/drawing/2014/main" id="{00000000-0008-0000-0000-00005A000000}"/>
                      </a:ext>
                    </a:extLst>
                  </xdr:cNvPr>
                  <xdr:cNvSpPr/>
                </xdr:nvSpPr>
                <xdr:spPr>
                  <a:xfrm>
                    <a:off x="3002280" y="7452356"/>
                    <a:ext cx="172538" cy="284661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75" name="Arc 7424">
                    <a:extLst>
                      <a:ext uri="{FF2B5EF4-FFF2-40B4-BE49-F238E27FC236}">
                        <a16:creationId xmlns:a16="http://schemas.microsoft.com/office/drawing/2014/main" id="{00000000-0008-0000-0000-00004B000000}"/>
                      </a:ext>
                    </a:extLst>
                  </xdr:cNvPr>
                  <xdr:cNvSpPr/>
                </xdr:nvSpPr>
                <xdr:spPr>
                  <a:xfrm>
                    <a:off x="3002280" y="6743696"/>
                    <a:ext cx="172538" cy="284661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grpSp>
                <xdr:nvGrpSpPr>
                  <xdr:cNvPr id="42" name="群組 41">
                    <a:extLst>
                      <a:ext uri="{FF2B5EF4-FFF2-40B4-BE49-F238E27FC236}">
                        <a16:creationId xmlns:a16="http://schemas.microsoft.com/office/drawing/2014/main" id="{2F94984B-2B72-94D3-AF6A-4B48B03D7FF3}"/>
                      </a:ext>
                    </a:extLst>
                  </xdr:cNvPr>
                  <xdr:cNvGrpSpPr/>
                </xdr:nvGrpSpPr>
                <xdr:grpSpPr>
                  <a:xfrm>
                    <a:off x="195739" y="1543050"/>
                    <a:ext cx="6804000" cy="4824534"/>
                    <a:chOff x="195739" y="1543050"/>
                    <a:chExt cx="6804000" cy="4824534"/>
                  </a:xfrm>
                </xdr:grpSpPr>
                <xdr:sp macro="" textlink="">
                  <xdr:nvSpPr>
                    <xdr:cNvPr id="22" name="Line 1">
                      <a:extLst>
                        <a:ext uri="{FF2B5EF4-FFF2-40B4-BE49-F238E27FC236}">
                          <a16:creationId xmlns:a16="http://schemas.microsoft.com/office/drawing/2014/main" id="{00000000-0008-0000-0000-000016000000}"/>
                        </a:ext>
                      </a:extLst>
                    </xdr:cNvPr>
                    <xdr:cNvSpPr/>
                  </xdr:nvSpPr>
                  <xdr:spPr>
                    <a:xfrm>
                      <a:off x="235324" y="2686050"/>
                      <a:ext cx="5731200" cy="0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  <a:tailEnd type="arrow"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23" name="Line 24">
                      <a:extLst>
                        <a:ext uri="{FF2B5EF4-FFF2-40B4-BE49-F238E27FC236}">
                          <a16:creationId xmlns:a16="http://schemas.microsoft.com/office/drawing/2014/main" id="{00000000-0008-0000-0000-000017000000}"/>
                        </a:ext>
                      </a:extLst>
                    </xdr:cNvPr>
                    <xdr:cNvSpPr/>
                  </xdr:nvSpPr>
                  <xdr:spPr>
                    <a:xfrm>
                      <a:off x="1910440" y="2628060"/>
                      <a:ext cx="0" cy="3438000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65" name="Line 46">
                      <a:extLst>
                        <a:ext uri="{FF2B5EF4-FFF2-40B4-BE49-F238E27FC236}">
                          <a16:creationId xmlns:a16="http://schemas.microsoft.com/office/drawing/2014/main" id="{00000000-0008-0000-0000-000041000000}"/>
                        </a:ext>
                      </a:extLst>
                    </xdr:cNvPr>
                    <xdr:cNvSpPr/>
                  </xdr:nvSpPr>
                  <xdr:spPr>
                    <a:xfrm flipV="1">
                      <a:off x="195739" y="6201965"/>
                      <a:ext cx="6804000" cy="7616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  <a:tailEnd type="arrow"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20" name="Line 6">
                      <a:extLst>
                        <a:ext uri="{FF2B5EF4-FFF2-40B4-BE49-F238E27FC236}">
                          <a16:creationId xmlns:a16="http://schemas.microsoft.com/office/drawing/2014/main" id="{00000000-0008-0000-0000-000014000000}"/>
                        </a:ext>
                      </a:extLst>
                    </xdr:cNvPr>
                    <xdr:cNvSpPr/>
                  </xdr:nvSpPr>
                  <xdr:spPr>
                    <a:xfrm flipV="1">
                      <a:off x="2720343" y="2687958"/>
                      <a:ext cx="0" cy="990057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FF0000"/>
                      </a:solidFill>
                      <a:prstDash val="solid"/>
                      <a:round/>
                      <a:tailEnd type="arrow"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44" name="Line 7415">
                      <a:extLst>
                        <a:ext uri="{FF2B5EF4-FFF2-40B4-BE49-F238E27FC236}">
                          <a16:creationId xmlns:a16="http://schemas.microsoft.com/office/drawing/2014/main" id="{00000000-0008-0000-0000-00002C000000}"/>
                        </a:ext>
                      </a:extLst>
                    </xdr:cNvPr>
                    <xdr:cNvSpPr/>
                  </xdr:nvSpPr>
                  <xdr:spPr>
                    <a:xfrm>
                      <a:off x="2720343" y="3582744"/>
                      <a:ext cx="0" cy="2458800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FF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64" name="Arc 7416">
                      <a:extLst>
                        <a:ext uri="{FF2B5EF4-FFF2-40B4-BE49-F238E27FC236}">
                          <a16:creationId xmlns:a16="http://schemas.microsoft.com/office/drawing/2014/main" id="{00000000-0008-0000-0000-000040000000}"/>
                        </a:ext>
                      </a:extLst>
                    </xdr:cNvPr>
                    <xdr:cNvSpPr/>
                  </xdr:nvSpPr>
                  <xdr:spPr>
                    <a:xfrm>
                      <a:off x="2724151" y="6034088"/>
                      <a:ext cx="138112" cy="302418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0"/>
                        <a:gd name="f6" fmla="val 21666"/>
                        <a:gd name="f7" fmla="val 43200"/>
                        <a:gd name="f8" fmla="val 66"/>
                        <a:gd name="f9" fmla="val 11995"/>
                        <a:gd name="f10" fmla="val 9670"/>
                        <a:gd name="f11" fmla="val 21600"/>
                        <a:gd name="f12" fmla="val 33529"/>
                        <a:gd name="f13" fmla="val 44"/>
                        <a:gd name="f14" fmla="val 22"/>
                        <a:gd name="f15" fmla="val 43199"/>
                        <a:gd name="f16" fmla="+- 0 0 -90"/>
                        <a:gd name="f17" fmla="*/ f3 1 21666"/>
                        <a:gd name="f18" fmla="*/ f4 1 43200"/>
                        <a:gd name="f19" fmla="+- f7 0 f5"/>
                        <a:gd name="f20" fmla="+- f6 0 f5"/>
                        <a:gd name="f21" fmla="*/ f16 f0 1"/>
                        <a:gd name="f22" fmla="*/ f20 1 21666"/>
                        <a:gd name="f23" fmla="*/ f19 1 43200"/>
                        <a:gd name="f24" fmla="*/ 2147483646 f20 1"/>
                        <a:gd name="f25" fmla="*/ 0 f19 1"/>
                        <a:gd name="f26" fmla="*/ 0 f20 1"/>
                        <a:gd name="f27" fmla="*/ 2147483646 f19 1"/>
                        <a:gd name="f28" fmla="*/ f21 1 f2"/>
                        <a:gd name="f29" fmla="*/ f24 1 21666"/>
                        <a:gd name="f30" fmla="*/ f25 1 43200"/>
                        <a:gd name="f31" fmla="*/ f26 1 21666"/>
                        <a:gd name="f32" fmla="*/ f27 1 43200"/>
                        <a:gd name="f33" fmla="*/ 0 1 f22"/>
                        <a:gd name="f34" fmla="*/ f6 1 f22"/>
                        <a:gd name="f35" fmla="*/ 0 1 f23"/>
                        <a:gd name="f36" fmla="*/ f7 1 f23"/>
                        <a:gd name="f37" fmla="+- f28 0 f1"/>
                        <a:gd name="f38" fmla="*/ f29 1 f22"/>
                        <a:gd name="f39" fmla="*/ f30 1 f23"/>
                        <a:gd name="f40" fmla="*/ f31 1 f22"/>
                        <a:gd name="f41" fmla="*/ f32 1 f23"/>
                        <a:gd name="f42" fmla="*/ f33 f17 1"/>
                        <a:gd name="f43" fmla="*/ f34 f17 1"/>
                        <a:gd name="f44" fmla="*/ f36 f18 1"/>
                        <a:gd name="f45" fmla="*/ f35 f18 1"/>
                        <a:gd name="f46" fmla="*/ f38 f17 1"/>
                        <a:gd name="f47" fmla="*/ f39 f18 1"/>
                        <a:gd name="f48" fmla="*/ f40 f17 1"/>
                        <a:gd name="f49" fmla="*/ f41 f18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37">
                          <a:pos x="f46" y="f47"/>
                        </a:cxn>
                        <a:cxn ang="f37">
                          <a:pos x="f48" y="f49"/>
                        </a:cxn>
                        <a:cxn ang="f37">
                          <a:pos x="f46" y="f49"/>
                        </a:cxn>
                      </a:cxnLst>
                      <a:rect l="f42" t="f45" r="f43" b="f44"/>
                      <a:pathLst>
                        <a:path w="21666" h="43200" fill="none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</a:path>
                        <a:path w="21666" h="43200" stroke="0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  <a:lnTo>
                            <a:pt x="f8" y="f11"/>
                          </a:lnTo>
                          <a:lnTo>
                            <a:pt x="f8" y="f5"/>
                          </a:lnTo>
                          <a:close/>
                        </a:path>
                      </a:pathLst>
                    </a:custGeom>
                    <a:noFill/>
                    <a:ln w="9528" cap="flat">
                      <a:solidFill>
                        <a:srgbClr val="FF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62" name="Arc 7416">
                      <a:extLst>
                        <a:ext uri="{FF2B5EF4-FFF2-40B4-BE49-F238E27FC236}">
                          <a16:creationId xmlns:a16="http://schemas.microsoft.com/office/drawing/2014/main" id="{00000000-0008-0000-0000-00003E000000}"/>
                        </a:ext>
                      </a:extLst>
                    </xdr:cNvPr>
                    <xdr:cNvSpPr/>
                  </xdr:nvSpPr>
                  <xdr:spPr>
                    <a:xfrm>
                      <a:off x="1914769" y="6062295"/>
                      <a:ext cx="157980" cy="305289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0"/>
                        <a:gd name="f6" fmla="val 21666"/>
                        <a:gd name="f7" fmla="val 43200"/>
                        <a:gd name="f8" fmla="val 66"/>
                        <a:gd name="f9" fmla="val 11995"/>
                        <a:gd name="f10" fmla="val 9670"/>
                        <a:gd name="f11" fmla="val 21600"/>
                        <a:gd name="f12" fmla="val 33529"/>
                        <a:gd name="f13" fmla="val 44"/>
                        <a:gd name="f14" fmla="val 22"/>
                        <a:gd name="f15" fmla="val 43199"/>
                        <a:gd name="f16" fmla="+- 0 0 -90"/>
                        <a:gd name="f17" fmla="*/ f3 1 21666"/>
                        <a:gd name="f18" fmla="*/ f4 1 43200"/>
                        <a:gd name="f19" fmla="+- f7 0 f5"/>
                        <a:gd name="f20" fmla="+- f6 0 f5"/>
                        <a:gd name="f21" fmla="*/ f16 f0 1"/>
                        <a:gd name="f22" fmla="*/ f20 1 21666"/>
                        <a:gd name="f23" fmla="*/ f19 1 43200"/>
                        <a:gd name="f24" fmla="*/ 2147483646 f20 1"/>
                        <a:gd name="f25" fmla="*/ 0 f19 1"/>
                        <a:gd name="f26" fmla="*/ 0 f20 1"/>
                        <a:gd name="f27" fmla="*/ 2147483646 f19 1"/>
                        <a:gd name="f28" fmla="*/ f21 1 f2"/>
                        <a:gd name="f29" fmla="*/ f24 1 21666"/>
                        <a:gd name="f30" fmla="*/ f25 1 43200"/>
                        <a:gd name="f31" fmla="*/ f26 1 21666"/>
                        <a:gd name="f32" fmla="*/ f27 1 43200"/>
                        <a:gd name="f33" fmla="*/ 0 1 f22"/>
                        <a:gd name="f34" fmla="*/ f6 1 f22"/>
                        <a:gd name="f35" fmla="*/ 0 1 f23"/>
                        <a:gd name="f36" fmla="*/ f7 1 f23"/>
                        <a:gd name="f37" fmla="+- f28 0 f1"/>
                        <a:gd name="f38" fmla="*/ f29 1 f22"/>
                        <a:gd name="f39" fmla="*/ f30 1 f23"/>
                        <a:gd name="f40" fmla="*/ f31 1 f22"/>
                        <a:gd name="f41" fmla="*/ f32 1 f23"/>
                        <a:gd name="f42" fmla="*/ f33 f17 1"/>
                        <a:gd name="f43" fmla="*/ f34 f17 1"/>
                        <a:gd name="f44" fmla="*/ f36 f18 1"/>
                        <a:gd name="f45" fmla="*/ f35 f18 1"/>
                        <a:gd name="f46" fmla="*/ f38 f17 1"/>
                        <a:gd name="f47" fmla="*/ f39 f18 1"/>
                        <a:gd name="f48" fmla="*/ f40 f17 1"/>
                        <a:gd name="f49" fmla="*/ f41 f18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37">
                          <a:pos x="f46" y="f47"/>
                        </a:cxn>
                        <a:cxn ang="f37">
                          <a:pos x="f48" y="f49"/>
                        </a:cxn>
                        <a:cxn ang="f37">
                          <a:pos x="f46" y="f49"/>
                        </a:cxn>
                      </a:cxnLst>
                      <a:rect l="f42" t="f45" r="f43" b="f44"/>
                      <a:pathLst>
                        <a:path w="21666" h="43200" fill="none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</a:path>
                        <a:path w="21666" h="43200" stroke="0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  <a:lnTo>
                            <a:pt x="f8" y="f11"/>
                          </a:lnTo>
                          <a:lnTo>
                            <a:pt x="f8" y="f5"/>
                          </a:lnTo>
                          <a:close/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5" name="Line 32">
                      <a:extLst>
                        <a:ext uri="{FF2B5EF4-FFF2-40B4-BE49-F238E27FC236}">
                          <a16:creationId xmlns:a16="http://schemas.microsoft.com/office/drawing/2014/main" id="{00000000-0008-0000-0000-000005000000}"/>
                        </a:ext>
                      </a:extLst>
                    </xdr:cNvPr>
                    <xdr:cNvSpPr/>
                  </xdr:nvSpPr>
                  <xdr:spPr>
                    <a:xfrm flipV="1">
                      <a:off x="3005544" y="1543050"/>
                      <a:ext cx="0" cy="1000800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  <a:tailEnd type="arrow"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63" name="Arc 7424">
                      <a:extLst>
                        <a:ext uri="{FF2B5EF4-FFF2-40B4-BE49-F238E27FC236}">
                          <a16:creationId xmlns:a16="http://schemas.microsoft.com/office/drawing/2014/main" id="{00000000-0008-0000-0000-00003F000000}"/>
                        </a:ext>
                      </a:extLst>
                    </xdr:cNvPr>
                    <xdr:cNvSpPr/>
                  </xdr:nvSpPr>
                  <xdr:spPr>
                    <a:xfrm>
                      <a:off x="3002280" y="6057896"/>
                      <a:ext cx="172538" cy="284661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0"/>
                        <a:gd name="f6" fmla="val 21666"/>
                        <a:gd name="f7" fmla="val 43200"/>
                        <a:gd name="f8" fmla="val 66"/>
                        <a:gd name="f9" fmla="val 11995"/>
                        <a:gd name="f10" fmla="val 9670"/>
                        <a:gd name="f11" fmla="val 21600"/>
                        <a:gd name="f12" fmla="val 33529"/>
                        <a:gd name="f13" fmla="val 44"/>
                        <a:gd name="f14" fmla="val 22"/>
                        <a:gd name="f15" fmla="val 43199"/>
                        <a:gd name="f16" fmla="+- 0 0 -90"/>
                        <a:gd name="f17" fmla="*/ f3 1 21666"/>
                        <a:gd name="f18" fmla="*/ f4 1 43200"/>
                        <a:gd name="f19" fmla="+- f7 0 f5"/>
                        <a:gd name="f20" fmla="+- f6 0 f5"/>
                        <a:gd name="f21" fmla="*/ f16 f0 1"/>
                        <a:gd name="f22" fmla="*/ f20 1 21666"/>
                        <a:gd name="f23" fmla="*/ f19 1 43200"/>
                        <a:gd name="f24" fmla="*/ 2147483646 f20 1"/>
                        <a:gd name="f25" fmla="*/ 0 f19 1"/>
                        <a:gd name="f26" fmla="*/ 0 f20 1"/>
                        <a:gd name="f27" fmla="*/ 2147483646 f19 1"/>
                        <a:gd name="f28" fmla="*/ f21 1 f2"/>
                        <a:gd name="f29" fmla="*/ f24 1 21666"/>
                        <a:gd name="f30" fmla="*/ f25 1 43200"/>
                        <a:gd name="f31" fmla="*/ f26 1 21666"/>
                        <a:gd name="f32" fmla="*/ f27 1 43200"/>
                        <a:gd name="f33" fmla="*/ 0 1 f22"/>
                        <a:gd name="f34" fmla="*/ f6 1 f22"/>
                        <a:gd name="f35" fmla="*/ 0 1 f23"/>
                        <a:gd name="f36" fmla="*/ f7 1 f23"/>
                        <a:gd name="f37" fmla="+- f28 0 f1"/>
                        <a:gd name="f38" fmla="*/ f29 1 f22"/>
                        <a:gd name="f39" fmla="*/ f30 1 f23"/>
                        <a:gd name="f40" fmla="*/ f31 1 f22"/>
                        <a:gd name="f41" fmla="*/ f32 1 f23"/>
                        <a:gd name="f42" fmla="*/ f33 f17 1"/>
                        <a:gd name="f43" fmla="*/ f34 f17 1"/>
                        <a:gd name="f44" fmla="*/ f36 f18 1"/>
                        <a:gd name="f45" fmla="*/ f35 f18 1"/>
                        <a:gd name="f46" fmla="*/ f38 f17 1"/>
                        <a:gd name="f47" fmla="*/ f39 f18 1"/>
                        <a:gd name="f48" fmla="*/ f40 f17 1"/>
                        <a:gd name="f49" fmla="*/ f41 f18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37">
                          <a:pos x="f46" y="f47"/>
                        </a:cxn>
                        <a:cxn ang="f37">
                          <a:pos x="f48" y="f49"/>
                        </a:cxn>
                        <a:cxn ang="f37">
                          <a:pos x="f46" y="f49"/>
                        </a:cxn>
                      </a:cxnLst>
                      <a:rect l="f42" t="f45" r="f43" b="f44"/>
                      <a:pathLst>
                        <a:path w="21666" h="43200" fill="none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</a:path>
                        <a:path w="21666" h="43200" stroke="0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  <a:lnTo>
                            <a:pt x="f8" y="f11"/>
                          </a:lnTo>
                          <a:lnTo>
                            <a:pt x="f8" y="f5"/>
                          </a:lnTo>
                          <a:close/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19" name="Arc 7424">
                      <a:extLst>
                        <a:ext uri="{FF2B5EF4-FFF2-40B4-BE49-F238E27FC236}">
                          <a16:creationId xmlns:a16="http://schemas.microsoft.com/office/drawing/2014/main" id="{00000000-0008-0000-0000-000013000000}"/>
                        </a:ext>
                      </a:extLst>
                    </xdr:cNvPr>
                    <xdr:cNvSpPr/>
                  </xdr:nvSpPr>
                  <xdr:spPr>
                    <a:xfrm>
                      <a:off x="2999838" y="2535605"/>
                      <a:ext cx="172538" cy="302541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0"/>
                        <a:gd name="f6" fmla="val 21666"/>
                        <a:gd name="f7" fmla="val 43200"/>
                        <a:gd name="f8" fmla="val 66"/>
                        <a:gd name="f9" fmla="val 11995"/>
                        <a:gd name="f10" fmla="val 9670"/>
                        <a:gd name="f11" fmla="val 21600"/>
                        <a:gd name="f12" fmla="val 33529"/>
                        <a:gd name="f13" fmla="val 44"/>
                        <a:gd name="f14" fmla="val 22"/>
                        <a:gd name="f15" fmla="val 43199"/>
                        <a:gd name="f16" fmla="+- 0 0 -90"/>
                        <a:gd name="f17" fmla="*/ f3 1 21666"/>
                        <a:gd name="f18" fmla="*/ f4 1 43200"/>
                        <a:gd name="f19" fmla="+- f7 0 f5"/>
                        <a:gd name="f20" fmla="+- f6 0 f5"/>
                        <a:gd name="f21" fmla="*/ f16 f0 1"/>
                        <a:gd name="f22" fmla="*/ f20 1 21666"/>
                        <a:gd name="f23" fmla="*/ f19 1 43200"/>
                        <a:gd name="f24" fmla="*/ 2147483646 f20 1"/>
                        <a:gd name="f25" fmla="*/ 0 f19 1"/>
                        <a:gd name="f26" fmla="*/ 0 f20 1"/>
                        <a:gd name="f27" fmla="*/ 2147483646 f19 1"/>
                        <a:gd name="f28" fmla="*/ f21 1 f2"/>
                        <a:gd name="f29" fmla="*/ f24 1 21666"/>
                        <a:gd name="f30" fmla="*/ f25 1 43200"/>
                        <a:gd name="f31" fmla="*/ f26 1 21666"/>
                        <a:gd name="f32" fmla="*/ f27 1 43200"/>
                        <a:gd name="f33" fmla="*/ 0 1 f22"/>
                        <a:gd name="f34" fmla="*/ f6 1 f22"/>
                        <a:gd name="f35" fmla="*/ 0 1 f23"/>
                        <a:gd name="f36" fmla="*/ f7 1 f23"/>
                        <a:gd name="f37" fmla="+- f28 0 f1"/>
                        <a:gd name="f38" fmla="*/ f29 1 f22"/>
                        <a:gd name="f39" fmla="*/ f30 1 f23"/>
                        <a:gd name="f40" fmla="*/ f31 1 f22"/>
                        <a:gd name="f41" fmla="*/ f32 1 f23"/>
                        <a:gd name="f42" fmla="*/ f33 f17 1"/>
                        <a:gd name="f43" fmla="*/ f34 f17 1"/>
                        <a:gd name="f44" fmla="*/ f36 f18 1"/>
                        <a:gd name="f45" fmla="*/ f35 f18 1"/>
                        <a:gd name="f46" fmla="*/ f38 f17 1"/>
                        <a:gd name="f47" fmla="*/ f39 f18 1"/>
                        <a:gd name="f48" fmla="*/ f40 f17 1"/>
                        <a:gd name="f49" fmla="*/ f41 f18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37">
                          <a:pos x="f46" y="f47"/>
                        </a:cxn>
                        <a:cxn ang="f37">
                          <a:pos x="f48" y="f49"/>
                        </a:cxn>
                        <a:cxn ang="f37">
                          <a:pos x="f46" y="f49"/>
                        </a:cxn>
                      </a:cxnLst>
                      <a:rect l="f42" t="f45" r="f43" b="f44"/>
                      <a:pathLst>
                        <a:path w="21666" h="43200" fill="none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</a:path>
                        <a:path w="21666" h="43200" stroke="0">
                          <a:moveTo>
                            <a:pt x="f8" y="f5"/>
                          </a:moveTo>
                          <a:cubicBezTo>
                            <a:pt x="f9" y="f5"/>
                            <a:pt x="f6" y="f10"/>
                            <a:pt x="f6" y="f11"/>
                          </a:cubicBezTo>
                          <a:cubicBezTo>
                            <a:pt x="f6" y="f12"/>
                            <a:pt x="f9" y="f7"/>
                            <a:pt x="f8" y="f7"/>
                          </a:cubicBezTo>
                          <a:cubicBezTo>
                            <a:pt x="f13" y="f7"/>
                            <a:pt x="f14" y="f15"/>
                            <a:pt x="f5" y="f15"/>
                          </a:cubicBezTo>
                          <a:lnTo>
                            <a:pt x="f8" y="f11"/>
                          </a:lnTo>
                          <a:lnTo>
                            <a:pt x="f8" y="f5"/>
                          </a:lnTo>
                          <a:close/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  <xdr:sp macro="" textlink="">
                  <xdr:nvSpPr>
                    <xdr:cNvPr id="24" name="Line 32">
                      <a:extLst>
                        <a:ext uri="{FF2B5EF4-FFF2-40B4-BE49-F238E27FC236}">
                          <a16:creationId xmlns:a16="http://schemas.microsoft.com/office/drawing/2014/main" id="{00000000-0008-0000-0000-000018000000}"/>
                        </a:ext>
                      </a:extLst>
                    </xdr:cNvPr>
                    <xdr:cNvSpPr/>
                  </xdr:nvSpPr>
                  <xdr:spPr>
                    <a:xfrm flipV="1">
                      <a:off x="3003654" y="2834039"/>
                      <a:ext cx="0" cy="3222000"/>
                    </a:xfrm>
                    <a:custGeom>
                      <a:avLst/>
                      <a:gdLst>
                        <a:gd name="f0" fmla="val 10800000"/>
                        <a:gd name="f1" fmla="val 5400000"/>
                        <a:gd name="f2" fmla="val 180"/>
                        <a:gd name="f3" fmla="val w"/>
                        <a:gd name="f4" fmla="val h"/>
                        <a:gd name="f5" fmla="val ss"/>
                        <a:gd name="f6" fmla="val 0"/>
                        <a:gd name="f7" fmla="+- 0 0 -180"/>
                        <a:gd name="f8" fmla="+- 0 0 -360"/>
                        <a:gd name="f9" fmla="abs f3"/>
                        <a:gd name="f10" fmla="abs f4"/>
                        <a:gd name="f11" fmla="abs f5"/>
                        <a:gd name="f12" fmla="*/ f7 f0 1"/>
                        <a:gd name="f13" fmla="*/ f8 f0 1"/>
                        <a:gd name="f14" fmla="?: f9 f3 1"/>
                        <a:gd name="f15" fmla="?: f10 f4 1"/>
                        <a:gd name="f16" fmla="?: f11 f5 1"/>
                        <a:gd name="f17" fmla="*/ f12 1 f2"/>
                        <a:gd name="f18" fmla="*/ f13 1 f2"/>
                        <a:gd name="f19" fmla="*/ f14 1 21600"/>
                        <a:gd name="f20" fmla="*/ f15 1 21600"/>
                        <a:gd name="f21" fmla="*/ 21600 f14 1"/>
                        <a:gd name="f22" fmla="*/ 21600 f15 1"/>
                        <a:gd name="f23" fmla="+- f17 0 f1"/>
                        <a:gd name="f24" fmla="+- f18 0 f1"/>
                        <a:gd name="f25" fmla="min f20 f19"/>
                        <a:gd name="f26" fmla="*/ f21 1 f16"/>
                        <a:gd name="f27" fmla="*/ f22 1 f16"/>
                        <a:gd name="f28" fmla="val f26"/>
                        <a:gd name="f29" fmla="val f27"/>
                        <a:gd name="f30" fmla="*/ f6 f25 1"/>
                        <a:gd name="f31" fmla="*/ f28 f25 1"/>
                        <a:gd name="f32" fmla="*/ f29 f25 1"/>
                      </a:gdLst>
                      <a:ahLst/>
                      <a:cxnLst>
                        <a:cxn ang="3cd4">
                          <a:pos x="hc" y="t"/>
                        </a:cxn>
                        <a:cxn ang="0">
                          <a:pos x="r" y="vc"/>
                        </a:cxn>
                        <a:cxn ang="cd4">
                          <a:pos x="hc" y="b"/>
                        </a:cxn>
                        <a:cxn ang="cd2">
                          <a:pos x="l" y="vc"/>
                        </a:cxn>
                        <a:cxn ang="f23">
                          <a:pos x="f30" y="f30"/>
                        </a:cxn>
                        <a:cxn ang="f24">
                          <a:pos x="f31" y="f32"/>
                        </a:cxn>
                      </a:cxnLst>
                      <a:rect l="f30" t="f30" r="f31" b="f32"/>
                      <a:pathLst>
                        <a:path>
                          <a:moveTo>
                            <a:pt x="f30" y="f30"/>
                          </a:moveTo>
                          <a:lnTo>
                            <a:pt x="f31" y="f32"/>
                          </a:lnTo>
                        </a:path>
                      </a:pathLst>
                    </a:custGeom>
                    <a:noFill/>
                    <a:ln w="9528" cap="flat">
                      <a:solidFill>
                        <a:srgbClr val="000000"/>
                      </a:solidFill>
                      <a:prstDash val="solid"/>
                      <a:round/>
                    </a:ln>
                  </xdr:spPr>
                  <xdr:txBody>
                    <a:bodyPr vert="horz" wrap="square" lIns="0" tIns="0" rIns="0" bIns="0" anchor="t" anchorCtr="0" compatLnSpc="0">
                      <a:noAutofit/>
                    </a:bodyPr>
                    <a:lstStyle/>
                    <a:p>
                      <a:pPr marL="0" marR="0" lvl="0" indent="0" defTabSz="914400" rtl="0" fontAlgn="auto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  <a:tabLst/>
                        <a:defRPr sz="1800" b="0" i="0" u="none" strike="noStrike" kern="0" cap="none" spc="0" baseline="0">
                          <a:solidFill>
                            <a:srgbClr val="000000"/>
                          </a:solidFill>
                          <a:uFillTx/>
                        </a:defRPr>
                      </a:pPr>
                      <a:endParaRPr lang="en-US" sz="1100" b="0" i="0" u="none" strike="noStrike" kern="0" cap="none" spc="0" baseline="0">
                        <a:solidFill>
                          <a:srgbClr val="000000"/>
                        </a:solidFill>
                        <a:uFillTx/>
                        <a:latin typeface="Calibri"/>
                        <a:ea typeface="新細明體" pitchFamily="18"/>
                      </a:endParaRPr>
                    </a:p>
                  </xdr:txBody>
                </xdr:sp>
              </xdr:grpSp>
              <xdr:sp macro="" textlink="">
                <xdr:nvSpPr>
                  <xdr:cNvPr id="94" name="Line 32">
                    <a:extLst>
                      <a:ext uri="{FF2B5EF4-FFF2-40B4-BE49-F238E27FC236}">
                        <a16:creationId xmlns:a16="http://schemas.microsoft.com/office/drawing/2014/main" id="{00000000-0008-0000-0000-00005E000000}"/>
                      </a:ext>
                    </a:extLst>
                  </xdr:cNvPr>
                  <xdr:cNvSpPr/>
                </xdr:nvSpPr>
                <xdr:spPr>
                  <a:xfrm flipV="1">
                    <a:off x="3007897" y="7733027"/>
                    <a:ext cx="0" cy="3996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03" name="Line 32">
                    <a:extLst>
                      <a:ext uri="{FF2B5EF4-FFF2-40B4-BE49-F238E27FC236}">
                        <a16:creationId xmlns:a16="http://schemas.microsoft.com/office/drawing/2014/main" id="{00000000-0008-0000-0000-000067000000}"/>
                      </a:ext>
                    </a:extLst>
                  </xdr:cNvPr>
                  <xdr:cNvSpPr/>
                </xdr:nvSpPr>
                <xdr:spPr>
                  <a:xfrm flipV="1">
                    <a:off x="3002280" y="8408157"/>
                    <a:ext cx="0" cy="1944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114" name="Line 32">
                    <a:extLst>
                      <a:ext uri="{FF2B5EF4-FFF2-40B4-BE49-F238E27FC236}">
                        <a16:creationId xmlns:a16="http://schemas.microsoft.com/office/drawing/2014/main" id="{00000000-0008-0000-0000-000072000000}"/>
                      </a:ext>
                    </a:extLst>
                  </xdr:cNvPr>
                  <xdr:cNvSpPr/>
                </xdr:nvSpPr>
                <xdr:spPr>
                  <a:xfrm flipV="1">
                    <a:off x="3009896" y="8884920"/>
                    <a:ext cx="0" cy="52560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88" name="Arc 7416">
                    <a:extLst>
                      <a:ext uri="{FF2B5EF4-FFF2-40B4-BE49-F238E27FC236}">
                        <a16:creationId xmlns:a16="http://schemas.microsoft.com/office/drawing/2014/main" id="{00000000-0008-0000-0000-000058000000}"/>
                      </a:ext>
                    </a:extLst>
                  </xdr:cNvPr>
                  <xdr:cNvSpPr/>
                </xdr:nvSpPr>
                <xdr:spPr>
                  <a:xfrm>
                    <a:off x="1891939" y="7473318"/>
                    <a:ext cx="169822" cy="292278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0"/>
                      <a:gd name="f6" fmla="val 21666"/>
                      <a:gd name="f7" fmla="val 43200"/>
                      <a:gd name="f8" fmla="val 66"/>
                      <a:gd name="f9" fmla="val 11995"/>
                      <a:gd name="f10" fmla="val 9670"/>
                      <a:gd name="f11" fmla="val 21600"/>
                      <a:gd name="f12" fmla="val 33529"/>
                      <a:gd name="f13" fmla="val 44"/>
                      <a:gd name="f14" fmla="val 22"/>
                      <a:gd name="f15" fmla="val 43199"/>
                      <a:gd name="f16" fmla="+- 0 0 -90"/>
                      <a:gd name="f17" fmla="*/ f3 1 21666"/>
                      <a:gd name="f18" fmla="*/ f4 1 43200"/>
                      <a:gd name="f19" fmla="+- f7 0 f5"/>
                      <a:gd name="f20" fmla="+- f6 0 f5"/>
                      <a:gd name="f21" fmla="*/ f16 f0 1"/>
                      <a:gd name="f22" fmla="*/ f20 1 21666"/>
                      <a:gd name="f23" fmla="*/ f19 1 43200"/>
                      <a:gd name="f24" fmla="*/ 2147483646 f20 1"/>
                      <a:gd name="f25" fmla="*/ 0 f19 1"/>
                      <a:gd name="f26" fmla="*/ 0 f20 1"/>
                      <a:gd name="f27" fmla="*/ 2147483646 f19 1"/>
                      <a:gd name="f28" fmla="*/ f21 1 f2"/>
                      <a:gd name="f29" fmla="*/ f24 1 21666"/>
                      <a:gd name="f30" fmla="*/ f25 1 43200"/>
                      <a:gd name="f31" fmla="*/ f26 1 21666"/>
                      <a:gd name="f32" fmla="*/ f27 1 43200"/>
                      <a:gd name="f33" fmla="*/ 0 1 f22"/>
                      <a:gd name="f34" fmla="*/ f6 1 f22"/>
                      <a:gd name="f35" fmla="*/ 0 1 f23"/>
                      <a:gd name="f36" fmla="*/ f7 1 f23"/>
                      <a:gd name="f37" fmla="+- f28 0 f1"/>
                      <a:gd name="f38" fmla="*/ f29 1 f22"/>
                      <a:gd name="f39" fmla="*/ f30 1 f23"/>
                      <a:gd name="f40" fmla="*/ f31 1 f22"/>
                      <a:gd name="f41" fmla="*/ f32 1 f23"/>
                      <a:gd name="f42" fmla="*/ f33 f17 1"/>
                      <a:gd name="f43" fmla="*/ f34 f17 1"/>
                      <a:gd name="f44" fmla="*/ f36 f18 1"/>
                      <a:gd name="f45" fmla="*/ f35 f18 1"/>
                      <a:gd name="f46" fmla="*/ f38 f17 1"/>
                      <a:gd name="f47" fmla="*/ f39 f18 1"/>
                      <a:gd name="f48" fmla="*/ f40 f17 1"/>
                      <a:gd name="f49" fmla="*/ f41 f18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37">
                        <a:pos x="f46" y="f47"/>
                      </a:cxn>
                      <a:cxn ang="f37">
                        <a:pos x="f48" y="f49"/>
                      </a:cxn>
                      <a:cxn ang="f37">
                        <a:pos x="f46" y="f49"/>
                      </a:cxn>
                    </a:cxnLst>
                    <a:rect l="f42" t="f45" r="f43" b="f44"/>
                    <a:pathLst>
                      <a:path w="21666" h="43200" fill="none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</a:path>
                      <a:path w="21666" h="43200" stroke="0">
                        <a:moveTo>
                          <a:pt x="f8" y="f5"/>
                        </a:moveTo>
                        <a:cubicBezTo>
                          <a:pt x="f9" y="f5"/>
                          <a:pt x="f6" y="f10"/>
                          <a:pt x="f6" y="f11"/>
                        </a:cubicBezTo>
                        <a:cubicBezTo>
                          <a:pt x="f6" y="f12"/>
                          <a:pt x="f9" y="f7"/>
                          <a:pt x="f8" y="f7"/>
                        </a:cubicBezTo>
                        <a:cubicBezTo>
                          <a:pt x="f13" y="f7"/>
                          <a:pt x="f14" y="f15"/>
                          <a:pt x="f5" y="f15"/>
                        </a:cubicBezTo>
                        <a:lnTo>
                          <a:pt x="f8" y="f11"/>
                        </a:lnTo>
                        <a:lnTo>
                          <a:pt x="f8" y="f5"/>
                        </a:lnTo>
                        <a:close/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81" name="Line 24">
                    <a:extLst>
                      <a:ext uri="{FF2B5EF4-FFF2-40B4-BE49-F238E27FC236}">
                        <a16:creationId xmlns:a16="http://schemas.microsoft.com/office/drawing/2014/main" id="{00000000-0008-0000-0000-000051000000}"/>
                      </a:ext>
                    </a:extLst>
                  </xdr:cNvPr>
                  <xdr:cNvSpPr/>
                </xdr:nvSpPr>
                <xdr:spPr>
                  <a:xfrm>
                    <a:off x="1891939" y="7038978"/>
                    <a:ext cx="0" cy="439780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  <xdr:sp macro="" textlink="">
                <xdr:nvSpPr>
                  <xdr:cNvPr id="92" name="Line 24">
                    <a:extLst>
                      <a:ext uri="{FF2B5EF4-FFF2-40B4-BE49-F238E27FC236}">
                        <a16:creationId xmlns:a16="http://schemas.microsoft.com/office/drawing/2014/main" id="{00000000-0008-0000-0000-00005C000000}"/>
                      </a:ext>
                    </a:extLst>
                  </xdr:cNvPr>
                  <xdr:cNvSpPr/>
                </xdr:nvSpPr>
                <xdr:spPr>
                  <a:xfrm>
                    <a:off x="1891939" y="7762871"/>
                    <a:ext cx="0" cy="973726"/>
                  </a:xfrm>
                  <a:custGeom>
                    <a:avLst/>
                    <a:gdLst>
                      <a:gd name="f0" fmla="val 10800000"/>
                      <a:gd name="f1" fmla="val 5400000"/>
                      <a:gd name="f2" fmla="val 180"/>
                      <a:gd name="f3" fmla="val w"/>
                      <a:gd name="f4" fmla="val h"/>
                      <a:gd name="f5" fmla="val ss"/>
                      <a:gd name="f6" fmla="val 0"/>
                      <a:gd name="f7" fmla="+- 0 0 -180"/>
                      <a:gd name="f8" fmla="+- 0 0 -360"/>
                      <a:gd name="f9" fmla="abs f3"/>
                      <a:gd name="f10" fmla="abs f4"/>
                      <a:gd name="f11" fmla="abs f5"/>
                      <a:gd name="f12" fmla="*/ f7 f0 1"/>
                      <a:gd name="f13" fmla="*/ f8 f0 1"/>
                      <a:gd name="f14" fmla="?: f9 f3 1"/>
                      <a:gd name="f15" fmla="?: f10 f4 1"/>
                      <a:gd name="f16" fmla="?: f11 f5 1"/>
                      <a:gd name="f17" fmla="*/ f12 1 f2"/>
                      <a:gd name="f18" fmla="*/ f13 1 f2"/>
                      <a:gd name="f19" fmla="*/ f14 1 21600"/>
                      <a:gd name="f20" fmla="*/ f15 1 21600"/>
                      <a:gd name="f21" fmla="*/ 21600 f14 1"/>
                      <a:gd name="f22" fmla="*/ 21600 f15 1"/>
                      <a:gd name="f23" fmla="+- f17 0 f1"/>
                      <a:gd name="f24" fmla="+- f18 0 f1"/>
                      <a:gd name="f25" fmla="min f20 f19"/>
                      <a:gd name="f26" fmla="*/ f21 1 f16"/>
                      <a:gd name="f27" fmla="*/ f22 1 f16"/>
                      <a:gd name="f28" fmla="val f26"/>
                      <a:gd name="f29" fmla="val f27"/>
                      <a:gd name="f30" fmla="*/ f6 f25 1"/>
                      <a:gd name="f31" fmla="*/ f28 f25 1"/>
                      <a:gd name="f32" fmla="*/ f29 f25 1"/>
                    </a:gdLst>
                    <a:ahLst/>
                    <a:cxnLst>
                      <a:cxn ang="3cd4">
                        <a:pos x="hc" y="t"/>
                      </a:cxn>
                      <a:cxn ang="0">
                        <a:pos x="r" y="vc"/>
                      </a:cxn>
                      <a:cxn ang="cd4">
                        <a:pos x="hc" y="b"/>
                      </a:cxn>
                      <a:cxn ang="cd2">
                        <a:pos x="l" y="vc"/>
                      </a:cxn>
                      <a:cxn ang="f23">
                        <a:pos x="f30" y="f30"/>
                      </a:cxn>
                      <a:cxn ang="f24">
                        <a:pos x="f31" y="f32"/>
                      </a:cxn>
                    </a:cxnLst>
                    <a:rect l="f30" t="f30" r="f31" b="f32"/>
                    <a:pathLst>
                      <a:path>
                        <a:moveTo>
                          <a:pt x="f30" y="f30"/>
                        </a:moveTo>
                        <a:lnTo>
                          <a:pt x="f31" y="f32"/>
                        </a:lnTo>
                      </a:path>
                    </a:pathLst>
                  </a:custGeom>
                  <a:noFill/>
                  <a:ln w="9528" cap="flat">
                    <a:solidFill>
                      <a:srgbClr val="000000"/>
                    </a:solidFill>
                    <a:prstDash val="solid"/>
                    <a:round/>
                  </a:ln>
                </xdr:spPr>
                <xdr:txBody>
                  <a:bodyPr vert="horz" wrap="square" lIns="0" tIns="0" rIns="0" bIns="0" anchor="t" anchorCtr="0" compatLnSpc="0">
                    <a:noAutofit/>
                  </a:bodyPr>
                  <a:lstStyle/>
                  <a:p>
                    <a:pPr marL="0" marR="0" lvl="0" indent="0" defTabSz="914400" rtl="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None/>
                      <a:tabLst/>
                      <a:defRPr sz="1800" b="0" i="0" u="none" strike="noStrike" kern="0" cap="none" spc="0" baseline="0">
                        <a:solidFill>
                          <a:srgbClr val="000000"/>
                        </a:solidFill>
                        <a:uFillTx/>
                      </a:defRPr>
                    </a:pPr>
                    <a:endParaRPr lang="en-US" sz="1100" b="0" i="0" u="none" strike="noStrike" kern="0" cap="none" spc="0" baseline="0">
                      <a:solidFill>
                        <a:srgbClr val="000000"/>
                      </a:solidFill>
                      <a:uFillTx/>
                      <a:latin typeface="Calibri"/>
                      <a:ea typeface="新細明體" pitchFamily="18"/>
                    </a:endParaRPr>
                  </a:p>
                </xdr:txBody>
              </xdr:sp>
            </xdr:grpSp>
          </xdr:grpSp>
          <xdr:grpSp>
            <xdr:nvGrpSpPr>
              <xdr:cNvPr id="52" name="群組 6">
                <a:extLst>
                  <a:ext uri="{FF2B5EF4-FFF2-40B4-BE49-F238E27FC236}">
                    <a16:creationId xmlns:a16="http://schemas.microsoft.com/office/drawing/2014/main" id="{00000000-0008-0000-0000-000034000000}"/>
                  </a:ext>
                </a:extLst>
              </xdr:cNvPr>
              <xdr:cNvGrpSpPr/>
            </xdr:nvGrpSpPr>
            <xdr:grpSpPr>
              <a:xfrm>
                <a:off x="3820137" y="5329449"/>
                <a:ext cx="3184459" cy="107999"/>
                <a:chOff x="3496287" y="5329449"/>
                <a:chExt cx="3184459" cy="107999"/>
              </a:xfrm>
            </xdr:grpSpPr>
            <xdr:sp macro="" textlink="">
              <xdr:nvSpPr>
                <xdr:cNvPr id="53" name="Line 50">
                  <a:extLst>
                    <a:ext uri="{FF2B5EF4-FFF2-40B4-BE49-F238E27FC236}">
                      <a16:creationId xmlns:a16="http://schemas.microsoft.com/office/drawing/2014/main" id="{00000000-0008-0000-0000-000035000000}"/>
                    </a:ext>
                  </a:extLst>
                </xdr:cNvPr>
                <xdr:cNvSpPr/>
              </xdr:nvSpPr>
              <xdr:spPr>
                <a:xfrm flipV="1">
                  <a:off x="3496287" y="5426659"/>
                  <a:ext cx="2559600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54" name="Arc 7413">
                  <a:extLst>
                    <a:ext uri="{FF2B5EF4-FFF2-40B4-BE49-F238E27FC236}">
                      <a16:creationId xmlns:a16="http://schemas.microsoft.com/office/drawing/2014/main" id="{00000000-0008-0000-0000-000036000000}"/>
                    </a:ext>
                  </a:extLst>
                </xdr:cNvPr>
                <xdr:cNvSpPr/>
              </xdr:nvSpPr>
              <xdr:spPr>
                <a:xfrm rot="5399996" flipH="1">
                  <a:off x="6095531" y="5292361"/>
                  <a:ext cx="107999" cy="182175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0"/>
                    <a:gd name="f6" fmla="val 23017"/>
                    <a:gd name="f7" fmla="val 43200"/>
                    <a:gd name="f8" fmla="+- 0 0 1"/>
                    <a:gd name="f9" fmla="val 46"/>
                    <a:gd name="f10" fmla="val 471"/>
                    <a:gd name="f11" fmla="val 15"/>
                    <a:gd name="f12" fmla="val 944"/>
                    <a:gd name="f13" fmla="val 1417"/>
                    <a:gd name="f14" fmla="val 13346"/>
                    <a:gd name="f15" fmla="val 9670"/>
                    <a:gd name="f16" fmla="val 21600"/>
                    <a:gd name="f17" fmla="val 33529"/>
                    <a:gd name="f18" fmla="val 1395"/>
                    <a:gd name="f19" fmla="val 1373"/>
                    <a:gd name="f20" fmla="val 43199"/>
                    <a:gd name="f21" fmla="val 1351"/>
                    <a:gd name="f22" fmla="+- 0 0 -90"/>
                    <a:gd name="f23" fmla="*/ f3 1 23017"/>
                    <a:gd name="f24" fmla="*/ f4 1 43200"/>
                    <a:gd name="f25" fmla="+- f7 0 f5"/>
                    <a:gd name="f26" fmla="+- f6 0 f5"/>
                    <a:gd name="f27" fmla="*/ f22 f0 1"/>
                    <a:gd name="f28" fmla="*/ f26 1 23017"/>
                    <a:gd name="f29" fmla="*/ f25 1 43200"/>
                    <a:gd name="f30" fmla="*/ 0 f26 1"/>
                    <a:gd name="f31" fmla="*/ 2147483646 f25 1"/>
                    <a:gd name="f32" fmla="*/ 2147483646 f26 1"/>
                    <a:gd name="f33" fmla="*/ f27 1 f2"/>
                    <a:gd name="f34" fmla="*/ f30 1 23017"/>
                    <a:gd name="f35" fmla="*/ f31 1 43200"/>
                    <a:gd name="f36" fmla="*/ f32 1 23017"/>
                    <a:gd name="f37" fmla="*/ 0 1 f28"/>
                    <a:gd name="f38" fmla="*/ f6 1 f28"/>
                    <a:gd name="f39" fmla="*/ 0 1 f29"/>
                    <a:gd name="f40" fmla="*/ f7 1 f29"/>
                    <a:gd name="f41" fmla="+- f33 0 f1"/>
                    <a:gd name="f42" fmla="*/ f34 1 f28"/>
                    <a:gd name="f43" fmla="*/ f35 1 f29"/>
                    <a:gd name="f44" fmla="*/ f36 1 f28"/>
                    <a:gd name="f45" fmla="*/ f37 f23 1"/>
                    <a:gd name="f46" fmla="*/ f38 f23 1"/>
                    <a:gd name="f47" fmla="*/ f40 f24 1"/>
                    <a:gd name="f48" fmla="*/ f39 f24 1"/>
                    <a:gd name="f49" fmla="*/ f42 f23 1"/>
                    <a:gd name="f50" fmla="*/ f43 f24 1"/>
                    <a:gd name="f51" fmla="*/ f44 f23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41">
                      <a:pos x="f49" y="f50"/>
                    </a:cxn>
                    <a:cxn ang="f41">
                      <a:pos x="f51" y="f50"/>
                    </a:cxn>
                    <a:cxn ang="f41">
                      <a:pos x="f51" y="f50"/>
                    </a:cxn>
                  </a:cxnLst>
                  <a:rect l="f45" t="f48" r="f46" b="f47"/>
                  <a:pathLst>
                    <a:path w="23017" h="43200" fill="none">
                      <a:moveTo>
                        <a:pt x="f8" y="f9"/>
                      </a:moveTo>
                      <a:cubicBezTo>
                        <a:pt x="f10" y="f11"/>
                        <a:pt x="f12" y="f8"/>
                        <a:pt x="f13" y="f5"/>
                      </a:cubicBezTo>
                      <a:cubicBezTo>
                        <a:pt x="f14" y="f5"/>
                        <a:pt x="f6" y="f15"/>
                        <a:pt x="f6" y="f16"/>
                      </a:cubicBezTo>
                      <a:cubicBezTo>
                        <a:pt x="f6" y="f17"/>
                        <a:pt x="f14" y="f7"/>
                        <a:pt x="f13" y="f7"/>
                      </a:cubicBezTo>
                      <a:cubicBezTo>
                        <a:pt x="f18" y="f7"/>
                        <a:pt x="f19" y="f20"/>
                        <a:pt x="f21" y="f20"/>
                      </a:cubicBezTo>
                    </a:path>
                    <a:path w="23017" h="43200" stroke="0">
                      <a:moveTo>
                        <a:pt x="f8" y="f9"/>
                      </a:moveTo>
                      <a:cubicBezTo>
                        <a:pt x="f10" y="f11"/>
                        <a:pt x="f12" y="f8"/>
                        <a:pt x="f13" y="f5"/>
                      </a:cubicBezTo>
                      <a:cubicBezTo>
                        <a:pt x="f14" y="f5"/>
                        <a:pt x="f6" y="f15"/>
                        <a:pt x="f6" y="f16"/>
                      </a:cubicBezTo>
                      <a:cubicBezTo>
                        <a:pt x="f6" y="f17"/>
                        <a:pt x="f14" y="f7"/>
                        <a:pt x="f13" y="f7"/>
                      </a:cubicBezTo>
                      <a:cubicBezTo>
                        <a:pt x="f18" y="f7"/>
                        <a:pt x="f19" y="f20"/>
                        <a:pt x="f21" y="f20"/>
                      </a:cubicBezTo>
                      <a:lnTo>
                        <a:pt x="f13" y="f16"/>
                      </a:lnTo>
                      <a:lnTo>
                        <a:pt x="f8" y="f9"/>
                      </a:lnTo>
                      <a:close/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  <xdr:sp macro="" textlink="">
              <xdr:nvSpPr>
                <xdr:cNvPr id="55" name="Line 50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SpPr/>
              </xdr:nvSpPr>
              <xdr:spPr>
                <a:xfrm flipV="1">
                  <a:off x="6248746" y="5424894"/>
                  <a:ext cx="432000" cy="0"/>
                </a:xfrm>
                <a:custGeom>
                  <a:avLst/>
                  <a:gdLst>
                    <a:gd name="f0" fmla="val 10800000"/>
                    <a:gd name="f1" fmla="val 5400000"/>
                    <a:gd name="f2" fmla="val 180"/>
                    <a:gd name="f3" fmla="val w"/>
                    <a:gd name="f4" fmla="val h"/>
                    <a:gd name="f5" fmla="val ss"/>
                    <a:gd name="f6" fmla="val 0"/>
                    <a:gd name="f7" fmla="+- 0 0 -180"/>
                    <a:gd name="f8" fmla="+- 0 0 -360"/>
                    <a:gd name="f9" fmla="abs f3"/>
                    <a:gd name="f10" fmla="abs f4"/>
                    <a:gd name="f11" fmla="abs f5"/>
                    <a:gd name="f12" fmla="*/ f7 f0 1"/>
                    <a:gd name="f13" fmla="*/ f8 f0 1"/>
                    <a:gd name="f14" fmla="?: f9 f3 1"/>
                    <a:gd name="f15" fmla="?: f10 f4 1"/>
                    <a:gd name="f16" fmla="?: f11 f5 1"/>
                    <a:gd name="f17" fmla="*/ f12 1 f2"/>
                    <a:gd name="f18" fmla="*/ f13 1 f2"/>
                    <a:gd name="f19" fmla="*/ f14 1 21600"/>
                    <a:gd name="f20" fmla="*/ f15 1 21600"/>
                    <a:gd name="f21" fmla="*/ 21600 f14 1"/>
                    <a:gd name="f22" fmla="*/ 21600 f15 1"/>
                    <a:gd name="f23" fmla="+- f17 0 f1"/>
                    <a:gd name="f24" fmla="+- f18 0 f1"/>
                    <a:gd name="f25" fmla="min f20 f19"/>
                    <a:gd name="f26" fmla="*/ f21 1 f16"/>
                    <a:gd name="f27" fmla="*/ f22 1 f16"/>
                    <a:gd name="f28" fmla="val f26"/>
                    <a:gd name="f29" fmla="val f27"/>
                    <a:gd name="f30" fmla="*/ f6 f25 1"/>
                    <a:gd name="f31" fmla="*/ f28 f25 1"/>
                    <a:gd name="f32" fmla="*/ f29 f25 1"/>
                  </a:gdLst>
                  <a:ahLst/>
                  <a:cxnLst>
                    <a:cxn ang="3cd4">
                      <a:pos x="hc" y="t"/>
                    </a:cxn>
                    <a:cxn ang="0">
                      <a:pos x="r" y="vc"/>
                    </a:cxn>
                    <a:cxn ang="cd4">
                      <a:pos x="hc" y="b"/>
                    </a:cxn>
                    <a:cxn ang="cd2">
                      <a:pos x="l" y="vc"/>
                    </a:cxn>
                    <a:cxn ang="f23">
                      <a:pos x="f30" y="f30"/>
                    </a:cxn>
                    <a:cxn ang="f24">
                      <a:pos x="f31" y="f32"/>
                    </a:cxn>
                  </a:cxnLst>
                  <a:rect l="f30" t="f30" r="f31" b="f32"/>
                  <a:pathLst>
                    <a:path>
                      <a:moveTo>
                        <a:pt x="f30" y="f30"/>
                      </a:moveTo>
                      <a:lnTo>
                        <a:pt x="f31" y="f32"/>
                      </a:lnTo>
                    </a:path>
                  </a:pathLst>
                </a:custGeom>
                <a:noFill/>
                <a:ln w="9528" cap="flat">
                  <a:solidFill>
                    <a:srgbClr val="000000"/>
                  </a:solidFill>
                  <a:prstDash val="solid"/>
                  <a:round/>
                  <a:tailEnd type="arrow"/>
                </a:ln>
              </xdr:spPr>
              <xdr:txBody>
                <a:bodyPr vert="horz" wrap="square" lIns="0" tIns="0" rIns="0" bIns="0" anchor="t" anchorCtr="0" compatLnSpc="0">
                  <a:noAutofit/>
                </a:bodyPr>
                <a:lstStyle/>
                <a:p>
                  <a:pPr marL="0" marR="0" lvl="0" indent="0" defTabSz="914400" rtl="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None/>
                    <a:tabLst/>
                    <a:defRPr sz="1800" b="0" i="0" u="none" strike="noStrike" kern="0" cap="none" spc="0" baseline="0">
                      <a:solidFill>
                        <a:srgbClr val="000000"/>
                      </a:solidFill>
                      <a:uFillTx/>
                    </a:defRPr>
                  </a:pPr>
                  <a:endParaRPr lang="en-US" sz="1100" b="0" i="0" u="none" strike="noStrike" kern="0" cap="none" spc="0" baseline="0">
                    <a:solidFill>
                      <a:srgbClr val="000000"/>
                    </a:solidFill>
                    <a:uFillTx/>
                    <a:latin typeface="Calibri"/>
                    <a:ea typeface="新細明體" pitchFamily="18"/>
                  </a:endParaRPr>
                </a:p>
              </xdr:txBody>
            </xdr:sp>
          </xdr:grpSp>
        </xdr:grpSp>
      </xdr:grpSp>
    </xdr:grpSp>
    <xdr:clientData/>
  </xdr:twoCellAnchor>
  <xdr:oneCellAnchor>
    <xdr:from>
      <xdr:col>25</xdr:col>
      <xdr:colOff>2798</xdr:colOff>
      <xdr:row>32</xdr:row>
      <xdr:rowOff>226894</xdr:rowOff>
    </xdr:from>
    <xdr:ext cx="0" cy="460800"/>
    <xdr:sp macro="" textlink="">
      <xdr:nvSpPr>
        <xdr:cNvPr id="96" name="Line 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 flipV="1">
          <a:off x="10255606" y="7834682"/>
          <a:ext cx="0" cy="460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24</xdr:col>
      <xdr:colOff>254733</xdr:colOff>
      <xdr:row>33</xdr:row>
      <xdr:rowOff>2201</xdr:rowOff>
    </xdr:from>
    <xdr:ext cx="0" cy="460800"/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10172945" y="7839566"/>
          <a:ext cx="0" cy="46080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  <a:tailEnd type="arrow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twoCellAnchor>
    <xdr:from>
      <xdr:col>23</xdr:col>
      <xdr:colOff>14192</xdr:colOff>
      <xdr:row>13</xdr:row>
      <xdr:rowOff>67704</xdr:rowOff>
    </xdr:from>
    <xdr:to>
      <xdr:col>25</xdr:col>
      <xdr:colOff>27990</xdr:colOff>
      <xdr:row>13</xdr:row>
      <xdr:rowOff>72405</xdr:rowOff>
    </xdr:to>
    <xdr:cxnSp macro="">
      <xdr:nvCxnSpPr>
        <xdr:cNvPr id="126" name="直線接點 125">
          <a:extLst>
            <a:ext uri="{FF2B5EF4-FFF2-40B4-BE49-F238E27FC236}">
              <a16:creationId xmlns:a16="http://schemas.microsoft.com/office/drawing/2014/main" id="{91CC399F-B85F-1866-E5FC-F44B42E48680}"/>
            </a:ext>
          </a:extLst>
        </xdr:cNvPr>
        <xdr:cNvCxnSpPr>
          <a:stCxn id="32" idx="2"/>
          <a:endCxn id="30" idx="2"/>
        </xdr:cNvCxnSpPr>
      </xdr:nvCxnSpPr>
      <xdr:spPr>
        <a:xfrm flipV="1">
          <a:off x="9555067" y="3290329"/>
          <a:ext cx="720236" cy="47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27214</xdr:colOff>
      <xdr:row>0</xdr:row>
      <xdr:rowOff>272143</xdr:rowOff>
    </xdr:from>
    <xdr:to>
      <xdr:col>13</xdr:col>
      <xdr:colOff>144214</xdr:colOff>
      <xdr:row>2</xdr:row>
      <xdr:rowOff>19822</xdr:rowOff>
    </xdr:to>
    <xdr:sp macro="" textlink="">
      <xdr:nvSpPr>
        <xdr:cNvPr id="128" name="文字方塊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/>
      </xdr:nvSpPr>
      <xdr:spPr>
        <a:xfrm>
          <a:off x="3442607" y="272143"/>
          <a:ext cx="1260000" cy="360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400" b="1">
              <a:solidFill>
                <a:schemeClr val="bg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←</a:t>
          </a:r>
          <a:r>
            <a:rPr lang="zh-TW" altLang="en-US" sz="1400" b="1">
              <a:solidFill>
                <a:schemeClr val="bg1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下拉式選單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66676</xdr:rowOff>
    </xdr:from>
    <xdr:to>
      <xdr:col>0</xdr:col>
      <xdr:colOff>1380601</xdr:colOff>
      <xdr:row>0</xdr:row>
      <xdr:rowOff>1218676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66676"/>
          <a:ext cx="115200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9</xdr:row>
          <xdr:rowOff>0</xdr:rowOff>
        </xdr:from>
        <xdr:to>
          <xdr:col>1</xdr:col>
          <xdr:colOff>289560</xdr:colOff>
          <xdr:row>9</xdr:row>
          <xdr:rowOff>259080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9</xdr:row>
          <xdr:rowOff>259080</xdr:rowOff>
        </xdr:from>
        <xdr:to>
          <xdr:col>1</xdr:col>
          <xdr:colOff>289560</xdr:colOff>
          <xdr:row>9</xdr:row>
          <xdr:rowOff>518160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9</xdr:row>
          <xdr:rowOff>495300</xdr:rowOff>
        </xdr:from>
        <xdr:to>
          <xdr:col>1</xdr:col>
          <xdr:colOff>289560</xdr:colOff>
          <xdr:row>10</xdr:row>
          <xdr:rowOff>38100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1187676</xdr:colOff>
      <xdr:row>0</xdr:row>
      <xdr:rowOff>1199869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140051" cy="1152244"/>
        </a:xfrm>
        <a:prstGeom prst="rect">
          <a:avLst/>
        </a:prstGeom>
      </xdr:spPr>
    </xdr:pic>
    <xdr:clientData/>
  </xdr:twoCellAnchor>
  <xdr:oneCellAnchor>
    <xdr:from>
      <xdr:col>8</xdr:col>
      <xdr:colOff>62192</xdr:colOff>
      <xdr:row>0</xdr:row>
      <xdr:rowOff>58831</xdr:rowOff>
    </xdr:from>
    <xdr:ext cx="1140051" cy="1152244"/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7221" y="58831"/>
          <a:ext cx="1140051" cy="115224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0</xdr:col>
      <xdr:colOff>1187676</xdr:colOff>
      <xdr:row>0</xdr:row>
      <xdr:rowOff>1209394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50"/>
          <a:ext cx="1140051" cy="1152244"/>
        </a:xfrm>
        <a:prstGeom prst="rect">
          <a:avLst/>
        </a:prstGeom>
      </xdr:spPr>
    </xdr:pic>
    <xdr:clientData/>
  </xdr:twoCellAnchor>
  <xdr:oneCellAnchor>
    <xdr:from>
      <xdr:col>8</xdr:col>
      <xdr:colOff>66675</xdr:colOff>
      <xdr:row>0</xdr:row>
      <xdr:rowOff>57150</xdr:rowOff>
    </xdr:from>
    <xdr:ext cx="1140051" cy="1152244"/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57150"/>
          <a:ext cx="1140051" cy="115224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66676</xdr:rowOff>
    </xdr:from>
    <xdr:to>
      <xdr:col>0</xdr:col>
      <xdr:colOff>1380601</xdr:colOff>
      <xdr:row>0</xdr:row>
      <xdr:rowOff>1218676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66676"/>
          <a:ext cx="1152000" cy="1152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1228200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1152000" cy="115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oami-wplin\wplin\WINDOWS\TEMP\c.notes.data\Share%20Files\DOCUME~1\ADMINI~1\LOCALS~1\Temp\WINDOWS\TEMP\&#26494;&#27743;\NEW_SA\970808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0d01x00137\&#27700;&#34389;&#29702;\capacity\TM&amp;TC%20&#23450;&#326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1_起業計画案_新_1"/>
      <sheetName val="SA1_起業計画案（新）1"/>
      <sheetName val="(三月份)自來水進水統計"/>
      <sheetName val="History"/>
      <sheetName val="06-1"/>
      <sheetName val="06-2"/>
      <sheetName val="06-3"/>
      <sheetName val="06-4"/>
      <sheetName val="06-5"/>
      <sheetName val="06-6"/>
      <sheetName val="(四月份)自來水進水統計_1"/>
      <sheetName val="06-7"/>
      <sheetName val="06-8"/>
      <sheetName val="06-9"/>
      <sheetName val="06-10"/>
      <sheetName val="06-11"/>
      <sheetName val="06-12"/>
      <sheetName val="06-01"/>
      <sheetName val="06-02"/>
      <sheetName val="06-03"/>
      <sheetName val="09-6-04"/>
      <sheetName val="06-05"/>
      <sheetName val="06-06"/>
      <sheetName val="06-07"/>
      <sheetName val="06-1-12"/>
      <sheetName val="07-1"/>
      <sheetName val="07-2"/>
      <sheetName val="07-3"/>
      <sheetName val="95-1"/>
      <sheetName val="圖(95-1)"/>
      <sheetName val="95-2"/>
      <sheetName val="圖(95-2"/>
      <sheetName val="95-3"/>
      <sheetName val="圖(95-3)"/>
      <sheetName val="95-4"/>
      <sheetName val="圖(95-4)"/>
      <sheetName val="95-5"/>
      <sheetName val="圖(95-5)"/>
      <sheetName val="95-6"/>
      <sheetName val="圖(95-6)"/>
      <sheetName val="95-7"/>
      <sheetName val="力晶8A_12A_B進出水流程圖"/>
      <sheetName val="95-8"/>
      <sheetName val="95-9"/>
      <sheetName val="SA1_起業計?案（新）1"/>
      <sheetName val="70K(For_WT)1"/>
      <sheetName val="70K(For_管理局_Monthly)(外)1"/>
      <sheetName val="Sample_化學藥品用量統計(For_Monthly)1"/>
      <sheetName val="Tag"/>
      <sheetName val="Quarility"/>
      <sheetName val="Sample_再生瓦斯用量(For_空調課)1"/>
      <sheetName val="Sample_自來水&amp;放流水_統計(For_管理局)1"/>
      <sheetName val="Trend_Chart1"/>
      <sheetName val="Trend_Chart_021"/>
      <sheetName val="製程排量"/>
      <sheetName val="製程排量(R1)"/>
      <sheetName val="空調量"/>
      <sheetName val="再生廢量"/>
      <sheetName val="P12再生"/>
      <sheetName val="CT耗量評估"/>
      <sheetName val="CMP排量"/>
      <sheetName val="CMP污泥"/>
      <sheetName val="96年1月"/>
      <sheetName val="96年2月"/>
      <sheetName val="96年3月"/>
      <sheetName val="96年4月"/>
      <sheetName val="96年5月"/>
      <sheetName val="96年6月"/>
      <sheetName val="96年7月"/>
      <sheetName val="96年8月"/>
      <sheetName val="F2_CW1"/>
      <sheetName val="F2_UPW1"/>
      <sheetName val="Sheet2"/>
      <sheetName val="Sheet1"/>
      <sheetName val="水錶位置"/>
      <sheetName val="SA1_起業計_案（新）1"/>
      <sheetName val="每日紀錄表"/>
      <sheetName val="T315XW01_Final1"/>
      <sheetName val="Raw_Data"/>
      <sheetName val="SA1_起業計画案_新_"/>
      <sheetName val="SA1_起業計画案（新）"/>
      <sheetName val="(四月份)自來水進水統計_"/>
      <sheetName val="SA1_起業計?案（新）"/>
      <sheetName val="70K(For_WT)"/>
      <sheetName val="70K(For_管理局_Monthly)(外)"/>
      <sheetName val="Sample_化學藥品用量統計(For_Monthly)"/>
      <sheetName val="Sample_再生瓦斯用量(For_空調課)"/>
      <sheetName val="Sample_自來水&amp;放流水_統計(For_管理局)"/>
      <sheetName val="Trend_Chart"/>
      <sheetName val="Trend_Chart_02"/>
      <sheetName val="F2_CW"/>
      <sheetName val="F2_UPW"/>
      <sheetName val="SA1_起業計_案（新）"/>
      <sheetName val="T315XW01_Final"/>
      <sheetName val="SA1_起業計画案(新)1"/>
      <sheetName val="SA1_起業計画案_新_2"/>
      <sheetName val="SA1_起業計画案（新）2"/>
      <sheetName val="(四月份)自來水進水統計_2"/>
      <sheetName val="SA1_起業計?案（新）2"/>
      <sheetName val="70K(For_WT)2"/>
      <sheetName val="70K(For_管理局_Monthly)(外)2"/>
      <sheetName val="Sample_化學藥品用量統計(For_Monthly)2"/>
      <sheetName val="Sample_再生瓦斯用量(For_空調課)2"/>
      <sheetName val="Sample_自來水&amp;放流水_統計(For_管理局)2"/>
      <sheetName val="Trend_Chart2"/>
      <sheetName val="Trend_Chart_022"/>
      <sheetName val="F2_CW2"/>
      <sheetName val="F2_UPW2"/>
      <sheetName val="SA1_起業計_案（新）2"/>
      <sheetName val="T315XW01_Final2"/>
      <sheetName val="SA1 起業計画案_新_"/>
      <sheetName val="SA1 起業計画案（新）"/>
      <sheetName val="(四月份)自來水進水統計 "/>
      <sheetName val="SA1 起業計?案（新）"/>
      <sheetName val="70K(For WT)"/>
      <sheetName val="70K(For 管理局 Monthly)(外)"/>
      <sheetName val="Sample_化學藥品用量統計(For Monthly)"/>
      <sheetName val="Sample_再生瓦斯用量(For 空調課)"/>
      <sheetName val="Sample_自來水&amp;放流水 統計(For 管理局)"/>
      <sheetName val="Trend Chart"/>
      <sheetName val="Trend Chart_02"/>
      <sheetName val="F2 CW"/>
      <sheetName val="F2 UPW"/>
      <sheetName val="SA1 起業計_案（新）"/>
      <sheetName val="T315XW01 Final"/>
      <sheetName val="Raw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1_起業計画案_新_1"/>
      <sheetName val="Sheet1"/>
      <sheetName val="Sheet2"/>
      <sheetName val="Sheet3"/>
      <sheetName val="SA1_起業計画案（新）1"/>
      <sheetName val="#REF"/>
      <sheetName val="PSC_FabI1"/>
      <sheetName val="TM&amp;TC_定義1"/>
      <sheetName val="RTP+Poly+Tel_CP1"/>
      <sheetName val="RGP"/>
      <sheetName val="SA1________"/>
      <sheetName val="SA1_起業計画案_新_"/>
      <sheetName val="SA1_起業計画案（新）"/>
      <sheetName val="PSC_FabI"/>
      <sheetName val="TM&amp;TC_定義"/>
      <sheetName val="RTP+Poly+Tel_CP"/>
      <sheetName val="SA1_起業計画案(新)1"/>
      <sheetName val="SA1_起業計画案_新_2"/>
      <sheetName val="SA1_起業計画案（新）2"/>
      <sheetName val="PSC_FabI2"/>
      <sheetName val="TM&amp;TC_定義2"/>
      <sheetName val="RTP+Poly+Tel_CP2"/>
      <sheetName val="SA1 起業計画案_新_"/>
      <sheetName val="SA1 起業計画案（新）"/>
      <sheetName val="PSC FabI"/>
      <sheetName val="TM&amp;TC 定義"/>
      <sheetName val="RTP+Poly+Tel CP"/>
      <sheetName val="SA1 起業計?案（新）"/>
      <sheetName val="(三月份)自來水進水統計"/>
      <sheetName val="History"/>
      <sheetName val="06-1"/>
      <sheetName val="06-2"/>
      <sheetName val="06-3"/>
      <sheetName val="06-4"/>
      <sheetName val="06-5"/>
      <sheetName val="06-6"/>
      <sheetName val="06-7"/>
      <sheetName val="06-8"/>
      <sheetName val="06-9"/>
      <sheetName val="06-10"/>
      <sheetName val="06-11"/>
      <sheetName val="06-12"/>
      <sheetName val="(四月份)自來水進水統計 "/>
      <sheetName val="95-1"/>
      <sheetName val="圖(95-1)"/>
      <sheetName val="95-2"/>
      <sheetName val="圖(95-2"/>
      <sheetName val="95-3"/>
      <sheetName val="圖(95-3)"/>
      <sheetName val="95-4"/>
      <sheetName val="圖(95-4)"/>
      <sheetName val="95-5"/>
      <sheetName val="圖(95-5)"/>
      <sheetName val="95-6"/>
      <sheetName val="圖(95-6)"/>
      <sheetName val="95-7"/>
      <sheetName val="力晶8A_12A_B進出水流程圖"/>
      <sheetName val="95-8"/>
      <sheetName val="95-9"/>
      <sheetName val="06-1-1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9.xml"/><Relationship Id="rId18" Type="http://schemas.openxmlformats.org/officeDocument/2006/relationships/ctrlProp" Target="../ctrlProps/ctrlProp44.xml"/><Relationship Id="rId26" Type="http://schemas.openxmlformats.org/officeDocument/2006/relationships/ctrlProp" Target="../ctrlProps/ctrlProp52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47.xml"/><Relationship Id="rId34" Type="http://schemas.openxmlformats.org/officeDocument/2006/relationships/ctrlProp" Target="../ctrlProps/ctrlProp60.xml"/><Relationship Id="rId7" Type="http://schemas.openxmlformats.org/officeDocument/2006/relationships/ctrlProp" Target="../ctrlProps/ctrlProp33.xml"/><Relationship Id="rId12" Type="http://schemas.openxmlformats.org/officeDocument/2006/relationships/ctrlProp" Target="../ctrlProps/ctrlProp38.xml"/><Relationship Id="rId17" Type="http://schemas.openxmlformats.org/officeDocument/2006/relationships/ctrlProp" Target="../ctrlProps/ctrlProp43.xml"/><Relationship Id="rId25" Type="http://schemas.openxmlformats.org/officeDocument/2006/relationships/ctrlProp" Target="../ctrlProps/ctrlProp51.xml"/><Relationship Id="rId33" Type="http://schemas.openxmlformats.org/officeDocument/2006/relationships/ctrlProp" Target="../ctrlProps/ctrlProp59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42.xml"/><Relationship Id="rId20" Type="http://schemas.openxmlformats.org/officeDocument/2006/relationships/ctrlProp" Target="../ctrlProps/ctrlProp46.xml"/><Relationship Id="rId29" Type="http://schemas.openxmlformats.org/officeDocument/2006/relationships/ctrlProp" Target="../ctrlProps/ctrlProp5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2.xml"/><Relationship Id="rId11" Type="http://schemas.openxmlformats.org/officeDocument/2006/relationships/ctrlProp" Target="../ctrlProps/ctrlProp37.xml"/><Relationship Id="rId24" Type="http://schemas.openxmlformats.org/officeDocument/2006/relationships/ctrlProp" Target="../ctrlProps/ctrlProp50.xml"/><Relationship Id="rId32" Type="http://schemas.openxmlformats.org/officeDocument/2006/relationships/ctrlProp" Target="../ctrlProps/ctrlProp58.xml"/><Relationship Id="rId5" Type="http://schemas.openxmlformats.org/officeDocument/2006/relationships/ctrlProp" Target="../ctrlProps/ctrlProp31.xml"/><Relationship Id="rId15" Type="http://schemas.openxmlformats.org/officeDocument/2006/relationships/ctrlProp" Target="../ctrlProps/ctrlProp41.xml"/><Relationship Id="rId23" Type="http://schemas.openxmlformats.org/officeDocument/2006/relationships/ctrlProp" Target="../ctrlProps/ctrlProp49.xml"/><Relationship Id="rId28" Type="http://schemas.openxmlformats.org/officeDocument/2006/relationships/ctrlProp" Target="../ctrlProps/ctrlProp54.xml"/><Relationship Id="rId10" Type="http://schemas.openxmlformats.org/officeDocument/2006/relationships/ctrlProp" Target="../ctrlProps/ctrlProp36.xml"/><Relationship Id="rId19" Type="http://schemas.openxmlformats.org/officeDocument/2006/relationships/ctrlProp" Target="../ctrlProps/ctrlProp45.xml"/><Relationship Id="rId31" Type="http://schemas.openxmlformats.org/officeDocument/2006/relationships/ctrlProp" Target="../ctrlProps/ctrlProp57.xml"/><Relationship Id="rId4" Type="http://schemas.openxmlformats.org/officeDocument/2006/relationships/vmlDrawing" Target="../drawings/vmlDrawing14.vml"/><Relationship Id="rId9" Type="http://schemas.openxmlformats.org/officeDocument/2006/relationships/ctrlProp" Target="../ctrlProps/ctrlProp35.xml"/><Relationship Id="rId14" Type="http://schemas.openxmlformats.org/officeDocument/2006/relationships/ctrlProp" Target="../ctrlProps/ctrlProp40.xml"/><Relationship Id="rId22" Type="http://schemas.openxmlformats.org/officeDocument/2006/relationships/ctrlProp" Target="../ctrlProps/ctrlProp48.xml"/><Relationship Id="rId27" Type="http://schemas.openxmlformats.org/officeDocument/2006/relationships/ctrlProp" Target="../ctrlProps/ctrlProp53.xml"/><Relationship Id="rId30" Type="http://schemas.openxmlformats.org/officeDocument/2006/relationships/ctrlProp" Target="../ctrlProps/ctrlProp56.xml"/><Relationship Id="rId8" Type="http://schemas.openxmlformats.org/officeDocument/2006/relationships/ctrlProp" Target="../ctrlProps/ctrlProp34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26" Type="http://schemas.openxmlformats.org/officeDocument/2006/relationships/ctrlProp" Target="../ctrlProps/ctrlProp82.xml"/><Relationship Id="rId39" Type="http://schemas.openxmlformats.org/officeDocument/2006/relationships/ctrlProp" Target="../ctrlProps/ctrlProp95.xml"/><Relationship Id="rId21" Type="http://schemas.openxmlformats.org/officeDocument/2006/relationships/ctrlProp" Target="../ctrlProps/ctrlProp77.xml"/><Relationship Id="rId34" Type="http://schemas.openxmlformats.org/officeDocument/2006/relationships/ctrlProp" Target="../ctrlProps/ctrlProp90.x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5" Type="http://schemas.openxmlformats.org/officeDocument/2006/relationships/ctrlProp" Target="../ctrlProps/ctrlProp81.xml"/><Relationship Id="rId33" Type="http://schemas.openxmlformats.org/officeDocument/2006/relationships/ctrlProp" Target="../ctrlProps/ctrlProp89.xml"/><Relationship Id="rId38" Type="http://schemas.openxmlformats.org/officeDocument/2006/relationships/ctrlProp" Target="../ctrlProps/ctrlProp94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72.xml"/><Relationship Id="rId20" Type="http://schemas.openxmlformats.org/officeDocument/2006/relationships/ctrlProp" Target="../ctrlProps/ctrlProp76.xml"/><Relationship Id="rId29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24" Type="http://schemas.openxmlformats.org/officeDocument/2006/relationships/ctrlProp" Target="../ctrlProps/ctrlProp80.xml"/><Relationship Id="rId32" Type="http://schemas.openxmlformats.org/officeDocument/2006/relationships/ctrlProp" Target="../ctrlProps/ctrlProp88.xml"/><Relationship Id="rId37" Type="http://schemas.openxmlformats.org/officeDocument/2006/relationships/ctrlProp" Target="../ctrlProps/ctrlProp93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23" Type="http://schemas.openxmlformats.org/officeDocument/2006/relationships/ctrlProp" Target="../ctrlProps/ctrlProp79.xml"/><Relationship Id="rId28" Type="http://schemas.openxmlformats.org/officeDocument/2006/relationships/ctrlProp" Target="../ctrlProps/ctrlProp84.xml"/><Relationship Id="rId36" Type="http://schemas.openxmlformats.org/officeDocument/2006/relationships/ctrlProp" Target="../ctrlProps/ctrlProp92.xml"/><Relationship Id="rId10" Type="http://schemas.openxmlformats.org/officeDocument/2006/relationships/ctrlProp" Target="../ctrlProps/ctrlProp66.xml"/><Relationship Id="rId19" Type="http://schemas.openxmlformats.org/officeDocument/2006/relationships/ctrlProp" Target="../ctrlProps/ctrlProp75.xml"/><Relationship Id="rId31" Type="http://schemas.openxmlformats.org/officeDocument/2006/relationships/ctrlProp" Target="../ctrlProps/ctrlProp87.xml"/><Relationship Id="rId4" Type="http://schemas.openxmlformats.org/officeDocument/2006/relationships/vmlDrawing" Target="../drawings/vmlDrawing16.v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Relationship Id="rId22" Type="http://schemas.openxmlformats.org/officeDocument/2006/relationships/ctrlProp" Target="../ctrlProps/ctrlProp78.xml"/><Relationship Id="rId27" Type="http://schemas.openxmlformats.org/officeDocument/2006/relationships/ctrlProp" Target="../ctrlProps/ctrlProp83.xml"/><Relationship Id="rId30" Type="http://schemas.openxmlformats.org/officeDocument/2006/relationships/ctrlProp" Target="../ctrlProps/ctrlProp86.xml"/><Relationship Id="rId35" Type="http://schemas.openxmlformats.org/officeDocument/2006/relationships/ctrlProp" Target="../ctrlProps/ctrlProp91.xml"/><Relationship Id="rId8" Type="http://schemas.openxmlformats.org/officeDocument/2006/relationships/ctrlProp" Target="../ctrlProps/ctrlProp64.xml"/><Relationship Id="rId3" Type="http://schemas.openxmlformats.org/officeDocument/2006/relationships/vmlDrawing" Target="../drawings/vmlDrawing15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9.xml"/><Relationship Id="rId5" Type="http://schemas.openxmlformats.org/officeDocument/2006/relationships/ctrlProp" Target="../ctrlProps/ctrlProp28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1">
    <tabColor theme="0"/>
  </sheetPr>
  <dimension ref="A1:C105"/>
  <sheetViews>
    <sheetView tabSelected="1" zoomScaleNormal="100" workbookViewId="0">
      <selection activeCell="C1" sqref="C1"/>
    </sheetView>
  </sheetViews>
  <sheetFormatPr defaultColWidth="9" defaultRowHeight="15.6"/>
  <cols>
    <col min="1" max="1" width="18.33203125" style="208" customWidth="1"/>
    <col min="2" max="2" width="44.77734375" style="208" customWidth="1"/>
    <col min="3" max="3" width="32" style="208" customWidth="1"/>
    <col min="4" max="16384" width="9" style="208"/>
  </cols>
  <sheetData>
    <row r="1" spans="1:3" ht="99.9" customHeight="1">
      <c r="A1" s="82"/>
      <c r="B1" s="271" t="s">
        <v>650</v>
      </c>
      <c r="C1" s="272" t="s">
        <v>360</v>
      </c>
    </row>
    <row r="2" spans="1:3" ht="20.399999999999999">
      <c r="A2" s="393" t="s">
        <v>358</v>
      </c>
      <c r="B2" s="394"/>
      <c r="C2" s="395"/>
    </row>
    <row r="3" spans="1:3" ht="169.95" customHeight="1">
      <c r="A3" s="396" t="s">
        <v>667</v>
      </c>
      <c r="B3" s="397"/>
      <c r="C3" s="398"/>
    </row>
    <row r="4" spans="1:3" ht="20.399999999999999">
      <c r="A4" s="399" t="s">
        <v>361</v>
      </c>
      <c r="B4" s="400" t="s">
        <v>359</v>
      </c>
      <c r="C4" s="401"/>
    </row>
    <row r="5" spans="1:3" ht="21" customHeight="1">
      <c r="A5" s="382" t="s">
        <v>537</v>
      </c>
      <c r="B5" s="383"/>
      <c r="C5" s="384"/>
    </row>
    <row r="6" spans="1:3" ht="21" customHeight="1">
      <c r="A6" s="382" t="s">
        <v>538</v>
      </c>
      <c r="B6" s="383"/>
      <c r="C6" s="384"/>
    </row>
    <row r="7" spans="1:3" ht="21" customHeight="1">
      <c r="A7" s="405" t="s">
        <v>673</v>
      </c>
      <c r="B7" s="406"/>
      <c r="C7" s="407"/>
    </row>
    <row r="8" spans="1:3" ht="21" customHeight="1">
      <c r="A8" s="382" t="s">
        <v>539</v>
      </c>
      <c r="B8" s="383"/>
      <c r="C8" s="384"/>
    </row>
    <row r="9" spans="1:3" ht="21" customHeight="1">
      <c r="A9" s="382" t="s">
        <v>540</v>
      </c>
      <c r="B9" s="383"/>
      <c r="C9" s="384"/>
    </row>
    <row r="10" spans="1:3" ht="21" customHeight="1">
      <c r="A10" s="382" t="s">
        <v>541</v>
      </c>
      <c r="B10" s="383"/>
      <c r="C10" s="384"/>
    </row>
    <row r="11" spans="1:3" ht="21" customHeight="1">
      <c r="A11" s="382" t="s">
        <v>542</v>
      </c>
      <c r="B11" s="383"/>
      <c r="C11" s="384"/>
    </row>
    <row r="12" spans="1:3" ht="21" customHeight="1">
      <c r="A12" s="382" t="s">
        <v>672</v>
      </c>
      <c r="B12" s="383"/>
      <c r="C12" s="384"/>
    </row>
    <row r="13" spans="1:3" ht="21" customHeight="1">
      <c r="A13" s="382" t="s">
        <v>543</v>
      </c>
      <c r="B13" s="383"/>
      <c r="C13" s="384"/>
    </row>
    <row r="14" spans="1:3" ht="21" customHeight="1">
      <c r="A14" s="402" t="s">
        <v>666</v>
      </c>
      <c r="B14" s="403"/>
      <c r="C14" s="404"/>
    </row>
    <row r="15" spans="1:3" ht="21" customHeight="1">
      <c r="A15" s="382" t="s">
        <v>633</v>
      </c>
      <c r="B15" s="383"/>
      <c r="C15" s="384"/>
    </row>
    <row r="16" spans="1:3" ht="20.399999999999999">
      <c r="A16" s="386" t="s">
        <v>362</v>
      </c>
      <c r="B16" s="387"/>
      <c r="C16" s="388"/>
    </row>
    <row r="17" spans="1:3" ht="45.15" customHeight="1">
      <c r="A17" s="389" t="s">
        <v>675</v>
      </c>
      <c r="B17" s="390"/>
      <c r="C17" s="391"/>
    </row>
    <row r="18" spans="1:3" ht="20.399999999999999">
      <c r="A18" s="392" t="s">
        <v>651</v>
      </c>
      <c r="B18" s="387"/>
      <c r="C18" s="388"/>
    </row>
    <row r="19" spans="1:3" ht="19.5" customHeight="1">
      <c r="A19" s="385" t="s">
        <v>652</v>
      </c>
      <c r="B19" s="385"/>
      <c r="C19" s="385"/>
    </row>
    <row r="20" spans="1:3" ht="60" customHeight="1">
      <c r="A20" s="385"/>
      <c r="B20" s="385"/>
      <c r="C20" s="385"/>
    </row>
    <row r="21" spans="1:3">
      <c r="A21" s="209"/>
      <c r="B21" s="209"/>
      <c r="C21" s="209"/>
    </row>
    <row r="22" spans="1:3">
      <c r="A22" s="209"/>
      <c r="B22" s="209"/>
      <c r="C22" s="209"/>
    </row>
    <row r="23" spans="1:3">
      <c r="A23" s="209"/>
      <c r="B23" s="209"/>
      <c r="C23" s="209"/>
    </row>
    <row r="24" spans="1:3">
      <c r="A24" s="209"/>
      <c r="B24" s="209"/>
      <c r="C24" s="209"/>
    </row>
    <row r="25" spans="1:3">
      <c r="A25" s="209"/>
      <c r="B25" s="209"/>
      <c r="C25" s="209"/>
    </row>
    <row r="26" spans="1:3">
      <c r="A26" s="209"/>
      <c r="B26" s="209"/>
      <c r="C26" s="209"/>
    </row>
    <row r="27" spans="1:3">
      <c r="A27" s="209"/>
      <c r="B27" s="209"/>
      <c r="C27" s="209"/>
    </row>
    <row r="28" spans="1:3">
      <c r="A28" s="209"/>
      <c r="B28" s="209"/>
      <c r="C28" s="209"/>
    </row>
    <row r="29" spans="1:3">
      <c r="A29" s="209"/>
      <c r="B29" s="209"/>
      <c r="C29" s="209"/>
    </row>
    <row r="30" spans="1:3">
      <c r="A30" s="209"/>
      <c r="B30" s="209"/>
      <c r="C30" s="209"/>
    </row>
    <row r="31" spans="1:3">
      <c r="A31" s="209"/>
      <c r="B31" s="209"/>
      <c r="C31" s="209"/>
    </row>
    <row r="32" spans="1:3">
      <c r="A32" s="209"/>
      <c r="B32" s="209"/>
      <c r="C32" s="209"/>
    </row>
    <row r="33" spans="1:3">
      <c r="A33" s="209"/>
      <c r="B33" s="209"/>
      <c r="C33" s="209"/>
    </row>
    <row r="34" spans="1:3">
      <c r="A34" s="209"/>
      <c r="B34" s="209"/>
      <c r="C34" s="209"/>
    </row>
    <row r="35" spans="1:3">
      <c r="A35" s="209"/>
      <c r="B35" s="209"/>
      <c r="C35" s="209"/>
    </row>
    <row r="36" spans="1:3">
      <c r="A36" s="209"/>
      <c r="B36" s="209"/>
      <c r="C36" s="209"/>
    </row>
    <row r="37" spans="1:3">
      <c r="A37" s="209"/>
      <c r="B37" s="209"/>
      <c r="C37" s="209"/>
    </row>
    <row r="38" spans="1:3">
      <c r="A38" s="209"/>
      <c r="B38" s="209"/>
      <c r="C38" s="209"/>
    </row>
    <row r="39" spans="1:3">
      <c r="A39" s="209"/>
      <c r="B39" s="209"/>
      <c r="C39" s="209"/>
    </row>
    <row r="40" spans="1:3">
      <c r="A40" s="209"/>
      <c r="B40" s="209"/>
      <c r="C40" s="209"/>
    </row>
    <row r="41" spans="1:3">
      <c r="A41" s="209"/>
      <c r="B41" s="209"/>
      <c r="C41" s="209"/>
    </row>
    <row r="42" spans="1:3">
      <c r="A42" s="209"/>
      <c r="B42" s="209"/>
      <c r="C42" s="209"/>
    </row>
    <row r="43" spans="1:3">
      <c r="A43" s="209"/>
      <c r="B43" s="209"/>
      <c r="C43" s="209"/>
    </row>
    <row r="44" spans="1:3">
      <c r="A44" s="209"/>
      <c r="B44" s="209"/>
      <c r="C44" s="209"/>
    </row>
    <row r="45" spans="1:3">
      <c r="A45" s="209"/>
      <c r="B45" s="209"/>
      <c r="C45" s="209"/>
    </row>
    <row r="46" spans="1:3">
      <c r="A46" s="209"/>
      <c r="B46" s="209"/>
      <c r="C46" s="209"/>
    </row>
    <row r="47" spans="1:3">
      <c r="A47" s="209"/>
      <c r="B47" s="209"/>
      <c r="C47" s="209"/>
    </row>
    <row r="48" spans="1:3">
      <c r="A48" s="209"/>
      <c r="B48" s="209"/>
      <c r="C48" s="209"/>
    </row>
    <row r="49" spans="1:3">
      <c r="A49" s="209"/>
      <c r="B49" s="209"/>
      <c r="C49" s="209"/>
    </row>
    <row r="50" spans="1:3">
      <c r="A50" s="209"/>
      <c r="B50" s="209"/>
      <c r="C50" s="209"/>
    </row>
    <row r="51" spans="1:3">
      <c r="A51" s="209"/>
      <c r="B51" s="209"/>
      <c r="C51" s="209"/>
    </row>
    <row r="52" spans="1:3">
      <c r="A52" s="209"/>
      <c r="B52" s="209"/>
      <c r="C52" s="209"/>
    </row>
    <row r="53" spans="1:3">
      <c r="A53" s="209"/>
      <c r="B53" s="209"/>
      <c r="C53" s="209"/>
    </row>
    <row r="54" spans="1:3">
      <c r="A54" s="209"/>
      <c r="B54" s="209"/>
      <c r="C54" s="209"/>
    </row>
    <row r="55" spans="1:3">
      <c r="A55" s="209"/>
      <c r="B55" s="209"/>
      <c r="C55" s="209"/>
    </row>
    <row r="56" spans="1:3">
      <c r="A56" s="209"/>
      <c r="B56" s="209"/>
      <c r="C56" s="209"/>
    </row>
    <row r="57" spans="1:3">
      <c r="A57" s="209"/>
      <c r="B57" s="209"/>
      <c r="C57" s="209"/>
    </row>
    <row r="58" spans="1:3">
      <c r="A58" s="209"/>
      <c r="B58" s="209"/>
      <c r="C58" s="209"/>
    </row>
    <row r="59" spans="1:3">
      <c r="A59" s="209"/>
      <c r="B59" s="209"/>
      <c r="C59" s="209"/>
    </row>
    <row r="60" spans="1:3">
      <c r="A60" s="210"/>
      <c r="B60" s="210"/>
      <c r="C60" s="210"/>
    </row>
    <row r="61" spans="1:3">
      <c r="A61" s="210"/>
      <c r="B61" s="210"/>
      <c r="C61" s="210"/>
    </row>
    <row r="62" spans="1:3">
      <c r="A62" s="210"/>
      <c r="B62" s="210"/>
      <c r="C62" s="210"/>
    </row>
    <row r="63" spans="1:3">
      <c r="A63" s="210"/>
      <c r="B63" s="210"/>
      <c r="C63" s="210"/>
    </row>
    <row r="64" spans="1:3">
      <c r="A64" s="210"/>
      <c r="B64" s="210"/>
      <c r="C64" s="210"/>
    </row>
    <row r="65" spans="1:3">
      <c r="A65" s="210"/>
      <c r="B65" s="210"/>
      <c r="C65" s="210"/>
    </row>
    <row r="66" spans="1:3">
      <c r="A66" s="210"/>
      <c r="B66" s="210"/>
      <c r="C66" s="210"/>
    </row>
    <row r="67" spans="1:3">
      <c r="A67" s="210"/>
      <c r="B67" s="210"/>
      <c r="C67" s="210"/>
    </row>
    <row r="68" spans="1:3">
      <c r="A68" s="210"/>
      <c r="B68" s="210"/>
      <c r="C68" s="210"/>
    </row>
    <row r="69" spans="1:3">
      <c r="A69" s="210"/>
      <c r="B69" s="210"/>
      <c r="C69" s="210"/>
    </row>
    <row r="70" spans="1:3">
      <c r="A70" s="210"/>
      <c r="B70" s="210"/>
      <c r="C70" s="210"/>
    </row>
    <row r="71" spans="1:3">
      <c r="A71" s="210"/>
      <c r="B71" s="210"/>
      <c r="C71" s="210"/>
    </row>
    <row r="72" spans="1:3">
      <c r="A72" s="210"/>
      <c r="B72" s="210"/>
      <c r="C72" s="210"/>
    </row>
    <row r="73" spans="1:3">
      <c r="A73" s="210"/>
      <c r="B73" s="210"/>
      <c r="C73" s="210"/>
    </row>
    <row r="74" spans="1:3">
      <c r="A74" s="210"/>
      <c r="B74" s="210"/>
      <c r="C74" s="210"/>
    </row>
    <row r="75" spans="1:3">
      <c r="A75" s="210"/>
      <c r="B75" s="210"/>
      <c r="C75" s="210"/>
    </row>
    <row r="76" spans="1:3">
      <c r="A76" s="210"/>
      <c r="B76" s="210"/>
      <c r="C76" s="210"/>
    </row>
    <row r="77" spans="1:3">
      <c r="A77" s="210"/>
      <c r="B77" s="210"/>
      <c r="C77" s="210"/>
    </row>
    <row r="78" spans="1:3">
      <c r="A78" s="210"/>
      <c r="B78" s="210"/>
      <c r="C78" s="210"/>
    </row>
    <row r="79" spans="1:3">
      <c r="A79" s="210"/>
      <c r="B79" s="210"/>
      <c r="C79" s="210"/>
    </row>
    <row r="80" spans="1:3">
      <c r="A80" s="210"/>
      <c r="B80" s="210"/>
      <c r="C80" s="210"/>
    </row>
    <row r="81" spans="1:3">
      <c r="A81" s="210"/>
      <c r="B81" s="210"/>
      <c r="C81" s="210"/>
    </row>
    <row r="82" spans="1:3">
      <c r="A82" s="210"/>
      <c r="B82" s="210"/>
      <c r="C82" s="210"/>
    </row>
    <row r="83" spans="1:3">
      <c r="A83" s="210"/>
      <c r="B83" s="210"/>
      <c r="C83" s="210"/>
    </row>
    <row r="84" spans="1:3">
      <c r="A84" s="210"/>
      <c r="B84" s="210"/>
      <c r="C84" s="210"/>
    </row>
    <row r="85" spans="1:3">
      <c r="A85" s="210"/>
      <c r="B85" s="210"/>
      <c r="C85" s="210"/>
    </row>
    <row r="86" spans="1:3">
      <c r="A86" s="210"/>
      <c r="B86" s="210"/>
      <c r="C86" s="210"/>
    </row>
    <row r="87" spans="1:3">
      <c r="A87" s="210"/>
      <c r="B87" s="210"/>
      <c r="C87" s="210"/>
    </row>
    <row r="88" spans="1:3">
      <c r="A88" s="210"/>
      <c r="B88" s="210"/>
      <c r="C88" s="210"/>
    </row>
    <row r="89" spans="1:3">
      <c r="A89" s="210"/>
      <c r="B89" s="210"/>
      <c r="C89" s="210"/>
    </row>
    <row r="90" spans="1:3">
      <c r="A90" s="210"/>
      <c r="B90" s="210"/>
      <c r="C90" s="210"/>
    </row>
    <row r="91" spans="1:3">
      <c r="A91" s="210"/>
      <c r="B91" s="210"/>
      <c r="C91" s="210"/>
    </row>
    <row r="92" spans="1:3">
      <c r="A92" s="210"/>
      <c r="B92" s="210"/>
      <c r="C92" s="210"/>
    </row>
    <row r="93" spans="1:3">
      <c r="A93" s="210"/>
      <c r="B93" s="210"/>
      <c r="C93" s="210"/>
    </row>
    <row r="94" spans="1:3">
      <c r="A94" s="210"/>
      <c r="B94" s="210"/>
      <c r="C94" s="210"/>
    </row>
    <row r="95" spans="1:3">
      <c r="A95" s="210"/>
      <c r="B95" s="210"/>
      <c r="C95" s="210"/>
    </row>
    <row r="96" spans="1:3">
      <c r="A96" s="210"/>
      <c r="B96" s="210"/>
      <c r="C96" s="210"/>
    </row>
    <row r="97" spans="1:3">
      <c r="A97" s="210"/>
      <c r="B97" s="210"/>
      <c r="C97" s="210"/>
    </row>
    <row r="98" spans="1:3">
      <c r="A98" s="210"/>
      <c r="B98" s="210"/>
      <c r="C98" s="210"/>
    </row>
    <row r="99" spans="1:3">
      <c r="A99" s="210"/>
      <c r="B99" s="210"/>
      <c r="C99" s="210"/>
    </row>
    <row r="100" spans="1:3">
      <c r="A100" s="210"/>
      <c r="B100" s="210"/>
      <c r="C100" s="210"/>
    </row>
    <row r="101" spans="1:3">
      <c r="A101" s="210"/>
      <c r="B101" s="210"/>
      <c r="C101" s="210"/>
    </row>
    <row r="102" spans="1:3">
      <c r="A102" s="210"/>
      <c r="B102" s="210"/>
      <c r="C102" s="210"/>
    </row>
    <row r="103" spans="1:3">
      <c r="A103" s="210"/>
      <c r="B103" s="210"/>
      <c r="C103" s="210"/>
    </row>
    <row r="104" spans="1:3">
      <c r="A104" s="210"/>
      <c r="B104" s="210"/>
      <c r="C104" s="210"/>
    </row>
    <row r="105" spans="1:3">
      <c r="A105" s="210"/>
      <c r="B105" s="210"/>
      <c r="C105" s="210"/>
    </row>
  </sheetData>
  <sheetProtection algorithmName="SHA-512" hashValue="syQLPsyH3guq571NKre8254IiA2YLuaOfPL8GOXpLGeAJGfMOar2wbsN0USIMM1t2/yi/1DTojVsBeHUXLsggA==" saltValue="NoeOeysPNqRyjFIopH9Hfw==" spinCount="100000" sheet="1" objects="1" scenarios="1"/>
  <mergeCells count="18">
    <mergeCell ref="A2:C2"/>
    <mergeCell ref="A3:C3"/>
    <mergeCell ref="A4:C4"/>
    <mergeCell ref="A13:C13"/>
    <mergeCell ref="A14:C14"/>
    <mergeCell ref="A5:C5"/>
    <mergeCell ref="A6:C6"/>
    <mergeCell ref="A7:C7"/>
    <mergeCell ref="A8:C8"/>
    <mergeCell ref="A9:C9"/>
    <mergeCell ref="A10:C10"/>
    <mergeCell ref="A11:C11"/>
    <mergeCell ref="A12:C12"/>
    <mergeCell ref="A15:C15"/>
    <mergeCell ref="A19:C20"/>
    <mergeCell ref="A16:C16"/>
    <mergeCell ref="A17:C17"/>
    <mergeCell ref="A18:C18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
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工作表1">
    <tabColor theme="4" tint="0.59999389629810485"/>
  </sheetPr>
  <dimension ref="A1:J118"/>
  <sheetViews>
    <sheetView zoomScaleNormal="100" workbookViewId="0">
      <selection activeCell="M15" sqref="M15"/>
    </sheetView>
  </sheetViews>
  <sheetFormatPr defaultColWidth="9" defaultRowHeight="15.6"/>
  <cols>
    <col min="1" max="1" width="16.6640625" style="208" customWidth="1"/>
    <col min="2" max="3" width="9" style="208" customWidth="1"/>
    <col min="4" max="16384" width="9" style="208"/>
  </cols>
  <sheetData>
    <row r="1" spans="1:10" ht="99.9" customHeight="1">
      <c r="A1" s="83"/>
      <c r="B1" s="676" t="s">
        <v>650</v>
      </c>
      <c r="C1" s="676"/>
      <c r="D1" s="676"/>
      <c r="E1" s="676"/>
      <c r="F1" s="676"/>
      <c r="G1" s="676"/>
      <c r="H1" s="674" t="s">
        <v>337</v>
      </c>
      <c r="I1" s="675"/>
      <c r="J1" s="675"/>
    </row>
    <row r="2" spans="1:10" ht="20.25" customHeight="1">
      <c r="A2" s="677" t="s">
        <v>668</v>
      </c>
      <c r="B2" s="678"/>
      <c r="C2" s="678"/>
      <c r="D2" s="679"/>
      <c r="E2" s="679"/>
      <c r="F2" s="679"/>
      <c r="G2" s="679"/>
      <c r="H2" s="679"/>
      <c r="I2" s="679"/>
      <c r="J2" s="679"/>
    </row>
    <row r="3" spans="1:10" ht="20.25" customHeight="1">
      <c r="A3" s="684" t="s">
        <v>669</v>
      </c>
      <c r="B3" s="685"/>
      <c r="C3" s="686"/>
      <c r="D3" s="672" t="str">
        <f>IF(I3=1," ",IF(I3=2,"設置水冷式",IF(I3=3,"設置氣冷式",IF(I3=4,"均未設置"))))</f>
        <v xml:space="preserve"> </v>
      </c>
      <c r="E3" s="673"/>
      <c r="F3" s="673"/>
      <c r="G3" s="248" t="s">
        <v>338</v>
      </c>
      <c r="H3" s="249"/>
      <c r="I3" s="270">
        <v>1</v>
      </c>
      <c r="J3" s="250">
        <v>2</v>
      </c>
    </row>
    <row r="4" spans="1:10" ht="20.85" customHeight="1">
      <c r="A4" s="680" t="str">
        <f>IF(I3=1," ",IF(I3=2,"有設置冰水主機(請續填下列項目)",IF(I3=3,"未設置冰水主機(免填下列項目)")))</f>
        <v xml:space="preserve"> </v>
      </c>
      <c r="B4" s="681"/>
      <c r="C4" s="681"/>
      <c r="D4" s="681"/>
      <c r="E4" s="681"/>
      <c r="F4" s="681"/>
      <c r="G4" s="682"/>
      <c r="H4" s="682"/>
      <c r="I4" s="682"/>
      <c r="J4" s="683"/>
    </row>
    <row r="5" spans="1:10" ht="20.85" customHeight="1" thickBot="1">
      <c r="A5" s="518" t="s">
        <v>339</v>
      </c>
      <c r="B5" s="519"/>
      <c r="C5" s="519"/>
      <c r="D5" s="519"/>
      <c r="E5" s="519"/>
      <c r="F5" s="519"/>
      <c r="G5" s="519"/>
      <c r="H5" s="519"/>
      <c r="I5" s="520"/>
      <c r="J5" s="521"/>
    </row>
    <row r="6" spans="1:10" ht="20.85" customHeight="1" thickBot="1">
      <c r="A6" s="241" t="s">
        <v>340</v>
      </c>
      <c r="B6" s="669" t="s">
        <v>341</v>
      </c>
      <c r="C6" s="670"/>
      <c r="D6" s="670"/>
      <c r="E6" s="671"/>
      <c r="F6" s="658" t="s">
        <v>342</v>
      </c>
      <c r="G6" s="659"/>
      <c r="H6" s="251"/>
      <c r="I6" s="320" t="s">
        <v>343</v>
      </c>
      <c r="J6" s="320"/>
    </row>
    <row r="7" spans="1:10" ht="20.85" customHeight="1" thickBot="1">
      <c r="A7" s="242">
        <v>1</v>
      </c>
      <c r="B7" s="672" t="str">
        <f>IF(E7=1," ",IF(E7=2,"(離心式)水冷",IF(E7=3,"(渦捲式)水冷容積",IF(E7=4,"(往復式)水冷容積",IF(E7=5,"(渦捲式)水冷容積",IF(E7=6,"熱回收式",IF(E7=7,"(磁浮離心式)水冷",IF(E7=8,"螺旋式"))))))))</f>
        <v xml:space="preserve"> </v>
      </c>
      <c r="C7" s="673"/>
      <c r="D7" s="673"/>
      <c r="E7" s="252">
        <v>1</v>
      </c>
      <c r="F7" s="253" t="str">
        <f t="shared" ref="F7:F14" si="0">IF(G7=1," ",IF(G7=2,"1台",IF(G7=3,"2台",IF(G7=4,"3台",IF(G7=5,"4台",IF(G7=6,"5台",IF(G7=7,"6台",IF(G7=8,"7台",IF(G7=9,"8台",IF(G7=10,"9台",IF(G7=11,"10台",IF(G7=12,"11台",IF(G7=13,"12台",IF(G7=14,"13台",IF(G7=15,"14台",IF(G7=16,"15台",IF(G7=17,"16台",IF(G7=18,"17台",IF(G7=19,"18台",IF(G7=20,"19台",IF(G7=21,"20台")))))))))))))))))))))</f>
        <v xml:space="preserve"> </v>
      </c>
      <c r="G7" s="254">
        <v>1</v>
      </c>
      <c r="H7" s="255">
        <v>0</v>
      </c>
      <c r="I7" s="321"/>
      <c r="J7" s="246"/>
    </row>
    <row r="8" spans="1:10" ht="20.85" customHeight="1" thickBot="1">
      <c r="A8" s="243">
        <v>2</v>
      </c>
      <c r="B8" s="672" t="str">
        <f>IF(E8=1," ",IF(E8=2,"(離心式)水冷",IF(E8=3,"(渦捲式)水冷容積",IF(E8=4,"(往復式)水冷容積",IF(E8=5,"(渦捲式)水冷容積",IF(E8=6,"熱回收式",IF(E8=7,"(磁浮離心式)水冷",IF(E8=7,"螺旋式"))))))))</f>
        <v xml:space="preserve"> </v>
      </c>
      <c r="C8" s="673"/>
      <c r="D8" s="673"/>
      <c r="E8" s="252">
        <v>1</v>
      </c>
      <c r="F8" s="253" t="str">
        <f t="shared" si="0"/>
        <v xml:space="preserve"> </v>
      </c>
      <c r="G8" s="254">
        <v>1</v>
      </c>
      <c r="H8" s="256"/>
      <c r="I8" s="321"/>
      <c r="J8" s="246"/>
    </row>
    <row r="9" spans="1:10" ht="20.85" customHeight="1" thickBot="1">
      <c r="A9" s="243">
        <v>3</v>
      </c>
      <c r="B9" s="672" t="str">
        <f t="shared" ref="B9:B15" si="1">IF(E9=1," ",IF(E9=2,"(離心式)水冷",IF(E9=3,"(渦捲式)水冷容積",IF(E9=4,"(往復式)水冷容積",IF(E9=5,"(渦捲式)水冷容積",IF(E9=6,"熱回收式",IF(E9=7,"(磁浮離心式)水冷",IF(E9=8,"(螺旋式)"))))))))</f>
        <v xml:space="preserve"> </v>
      </c>
      <c r="C9" s="673"/>
      <c r="D9" s="673"/>
      <c r="E9" s="252">
        <v>1</v>
      </c>
      <c r="F9" s="253" t="str">
        <f t="shared" si="0"/>
        <v xml:space="preserve"> </v>
      </c>
      <c r="G9" s="254">
        <v>1</v>
      </c>
      <c r="H9" s="256">
        <v>2</v>
      </c>
      <c r="I9" s="321"/>
      <c r="J9" s="246"/>
    </row>
    <row r="10" spans="1:10" ht="20.25" customHeight="1" thickBot="1">
      <c r="A10" s="243">
        <v>4</v>
      </c>
      <c r="B10" s="672" t="str">
        <f t="shared" si="1"/>
        <v xml:space="preserve"> </v>
      </c>
      <c r="C10" s="673"/>
      <c r="D10" s="673"/>
      <c r="E10" s="252">
        <v>1</v>
      </c>
      <c r="F10" s="253" t="str">
        <f t="shared" si="0"/>
        <v xml:space="preserve"> </v>
      </c>
      <c r="G10" s="254">
        <v>1</v>
      </c>
      <c r="H10" s="256"/>
      <c r="I10" s="321"/>
      <c r="J10" s="246"/>
    </row>
    <row r="11" spans="1:10" ht="20.85" customHeight="1" thickBot="1">
      <c r="A11" s="244">
        <v>5</v>
      </c>
      <c r="B11" s="672" t="str">
        <f t="shared" si="1"/>
        <v xml:space="preserve"> </v>
      </c>
      <c r="C11" s="673"/>
      <c r="D11" s="673"/>
      <c r="E11" s="252">
        <v>1</v>
      </c>
      <c r="F11" s="253" t="str">
        <f t="shared" si="0"/>
        <v xml:space="preserve"> </v>
      </c>
      <c r="G11" s="254">
        <v>1</v>
      </c>
      <c r="H11" s="256"/>
      <c r="I11" s="321"/>
      <c r="J11" s="246"/>
    </row>
    <row r="12" spans="1:10" ht="20.85" customHeight="1" thickBot="1">
      <c r="A12" s="243">
        <v>6</v>
      </c>
      <c r="B12" s="672" t="str">
        <f t="shared" si="1"/>
        <v xml:space="preserve"> </v>
      </c>
      <c r="C12" s="673"/>
      <c r="D12" s="673"/>
      <c r="E12" s="252">
        <v>1</v>
      </c>
      <c r="F12" s="253" t="str">
        <f t="shared" si="0"/>
        <v xml:space="preserve"> </v>
      </c>
      <c r="G12" s="254">
        <v>1</v>
      </c>
      <c r="H12" s="256"/>
      <c r="I12" s="321"/>
      <c r="J12" s="246"/>
    </row>
    <row r="13" spans="1:10" ht="20.85" customHeight="1" thickBot="1">
      <c r="A13" s="243">
        <v>7</v>
      </c>
      <c r="B13" s="672" t="str">
        <f t="shared" si="1"/>
        <v xml:space="preserve"> </v>
      </c>
      <c r="C13" s="673"/>
      <c r="D13" s="673"/>
      <c r="E13" s="252">
        <v>1</v>
      </c>
      <c r="F13" s="253" t="str">
        <f t="shared" si="0"/>
        <v xml:space="preserve"> </v>
      </c>
      <c r="G13" s="254">
        <v>1</v>
      </c>
      <c r="H13" s="256"/>
      <c r="I13" s="321"/>
      <c r="J13" s="246"/>
    </row>
    <row r="14" spans="1:10" ht="20.85" customHeight="1" thickBot="1">
      <c r="A14" s="243">
        <v>8</v>
      </c>
      <c r="B14" s="672" t="str">
        <f t="shared" si="1"/>
        <v xml:space="preserve"> </v>
      </c>
      <c r="C14" s="673"/>
      <c r="D14" s="673"/>
      <c r="E14" s="252">
        <v>1</v>
      </c>
      <c r="F14" s="253" t="str">
        <f t="shared" si="0"/>
        <v xml:space="preserve"> </v>
      </c>
      <c r="G14" s="254">
        <v>1</v>
      </c>
      <c r="H14" s="256"/>
      <c r="I14" s="321"/>
      <c r="J14" s="246"/>
    </row>
    <row r="15" spans="1:10" ht="20.85" customHeight="1" thickBot="1">
      <c r="A15" s="243">
        <v>9</v>
      </c>
      <c r="B15" s="672" t="str">
        <f t="shared" si="1"/>
        <v xml:space="preserve"> </v>
      </c>
      <c r="C15" s="673"/>
      <c r="D15" s="673"/>
      <c r="E15" s="252">
        <v>1</v>
      </c>
      <c r="F15" s="253" t="str">
        <f>IF(G15=1," ",IF(G15=2,"1台",IF(G15=3,"2台",IF(G15=4,"3台",IF(G15=5,"4台",IF(G15=6,"5台",IF(G15=7,"6台",IF(G15=8,"7台",IF(G15=9,"8台",IF(G15=10,"9台",IF(G15=11,"10台",IF(G15=12,"11台",IF(G15=13,"12台",IF(G15=14,"13台",IF(G15=15,"14台",IF(G15=16,"15台",IF(G15=17,"16台",IF(G15=18,"17台",IF(G15=19,"18台",IF(G15=20,"19台",IF(G15=21,"20台")))))))))))))))))))))</f>
        <v xml:space="preserve"> </v>
      </c>
      <c r="G15" s="254">
        <v>1</v>
      </c>
      <c r="H15" s="256"/>
      <c r="I15" s="321"/>
      <c r="J15" s="246"/>
    </row>
    <row r="16" spans="1:10" ht="20.85" customHeight="1" thickBot="1">
      <c r="A16" s="245">
        <v>10</v>
      </c>
      <c r="B16" s="667" t="str">
        <f>IF(E16=1," ",IF(E16=2,"(離心式)水冷",IF(E16=3,"(渦捲式)水冷容積",IF(E16=4,"(往復式)水冷容積",IF(E16=5,"(渦捲式)水冷容積",IF(E16=6,"熱回收式",IF(E6=7,"(磁浮離心式)水冷",IF(E6=8,"(螺旋式)"))))))))</f>
        <v xml:space="preserve"> </v>
      </c>
      <c r="C16" s="668"/>
      <c r="D16" s="668"/>
      <c r="E16" s="257">
        <v>1</v>
      </c>
      <c r="F16" s="258" t="str">
        <f>IF(G16=1," ",IF(G16=2,"1台",IF(G16=3,"2台",IF(G16=4,"3台",IF(G16=5,"4台",IF(G16=6,"5台",IF(G16=7,"6台",IF(G16=8,"7台",IF(G16=9,"8台",IF(G16=10,"9台",IF(G16=11,"10台",IF(G16=12,"11台",IF(G16=13,"12台",IF(G16=14,"13台",IF(G16=15,"14台",IF(G16=16,"15台",IF(G16=17,"16台",IF(G16=18,"17台",IF(G16=19,"18台",IF(G16=20,"19台",IF(G16=21,"20台")))))))))))))))))))))</f>
        <v xml:space="preserve"> </v>
      </c>
      <c r="G16" s="259">
        <v>1</v>
      </c>
      <c r="H16" s="256"/>
      <c r="I16" s="321"/>
      <c r="J16" s="246"/>
    </row>
    <row r="17" spans="1:10" ht="20.85" customHeight="1" thickBot="1">
      <c r="A17" s="660" t="s">
        <v>638</v>
      </c>
      <c r="B17" s="661"/>
      <c r="C17" s="661"/>
      <c r="D17" s="661"/>
      <c r="E17" s="662"/>
      <c r="F17" s="663"/>
      <c r="G17" s="664" t="s">
        <v>335</v>
      </c>
      <c r="H17" s="665"/>
      <c r="I17" s="665"/>
      <c r="J17" s="666"/>
    </row>
    <row r="18" spans="1:10" ht="20.25" customHeight="1" thickBot="1">
      <c r="A18" s="651" t="s">
        <v>674</v>
      </c>
      <c r="B18" s="652"/>
      <c r="C18" s="652"/>
      <c r="D18" s="652"/>
      <c r="E18" s="652"/>
      <c r="F18" s="652"/>
      <c r="G18" s="652"/>
      <c r="H18" s="652"/>
      <c r="I18" s="653"/>
      <c r="J18" s="654"/>
    </row>
    <row r="19" spans="1:10" ht="21" customHeight="1" thickBot="1">
      <c r="A19" s="655" t="s">
        <v>344</v>
      </c>
      <c r="B19" s="656"/>
      <c r="C19" s="657"/>
      <c r="D19" s="321"/>
      <c r="E19" s="362" t="s">
        <v>584</v>
      </c>
      <c r="F19" s="693"/>
      <c r="G19" s="693"/>
      <c r="H19" s="693"/>
      <c r="I19" s="693"/>
      <c r="J19" s="694"/>
    </row>
    <row r="20" spans="1:10" ht="21" customHeight="1" thickBot="1">
      <c r="A20" s="649" t="s">
        <v>345</v>
      </c>
      <c r="B20" s="650"/>
      <c r="C20" s="650"/>
      <c r="D20" s="260"/>
      <c r="E20" s="261"/>
      <c r="F20" s="261"/>
      <c r="G20" s="262"/>
      <c r="H20" s="262"/>
      <c r="I20" s="262"/>
      <c r="J20" s="263"/>
    </row>
    <row r="21" spans="1:10" ht="21" customHeight="1" thickBot="1">
      <c r="A21" s="264"/>
      <c r="B21" s="698" t="s">
        <v>346</v>
      </c>
      <c r="C21" s="699"/>
      <c r="D21" s="695" t="s">
        <v>648</v>
      </c>
      <c r="E21" s="696"/>
      <c r="F21" s="696"/>
      <c r="G21" s="697"/>
      <c r="H21" s="662"/>
      <c r="I21" s="663"/>
      <c r="J21" s="247" t="s">
        <v>334</v>
      </c>
    </row>
    <row r="22" spans="1:10" ht="20.399999999999999" thickBot="1">
      <c r="A22" s="264"/>
      <c r="B22" s="700" t="s">
        <v>347</v>
      </c>
      <c r="C22" s="701"/>
      <c r="D22" s="702" t="s">
        <v>649</v>
      </c>
      <c r="E22" s="703"/>
      <c r="F22" s="703"/>
      <c r="G22" s="704"/>
      <c r="H22" s="662"/>
      <c r="I22" s="663"/>
      <c r="J22" s="247" t="s">
        <v>334</v>
      </c>
    </row>
    <row r="23" spans="1:10" ht="20.85" customHeight="1" thickBot="1">
      <c r="A23" s="705" t="s">
        <v>348</v>
      </c>
      <c r="B23" s="706"/>
      <c r="C23" s="706"/>
      <c r="D23" s="707"/>
      <c r="E23" s="708"/>
      <c r="F23" s="662"/>
      <c r="G23" s="687"/>
      <c r="H23" s="687"/>
      <c r="I23" s="687"/>
      <c r="J23" s="663"/>
    </row>
    <row r="24" spans="1:10" ht="21" customHeight="1">
      <c r="A24" s="688" t="s">
        <v>349</v>
      </c>
      <c r="B24" s="689"/>
      <c r="C24" s="690"/>
      <c r="D24" s="691" t="s">
        <v>350</v>
      </c>
      <c r="E24" s="691"/>
      <c r="F24" s="692"/>
      <c r="G24" s="709" t="s">
        <v>351</v>
      </c>
      <c r="H24" s="710"/>
      <c r="I24" s="710"/>
      <c r="J24" s="711"/>
    </row>
    <row r="25" spans="1:10" ht="21" customHeight="1" thickBot="1">
      <c r="A25" s="702" t="s">
        <v>491</v>
      </c>
      <c r="B25" s="703"/>
      <c r="C25" s="704"/>
      <c r="D25" s="691" t="s">
        <v>352</v>
      </c>
      <c r="E25" s="691"/>
      <c r="F25" s="692"/>
      <c r="G25" s="709" t="s">
        <v>353</v>
      </c>
      <c r="H25" s="710"/>
      <c r="I25" s="710"/>
      <c r="J25" s="711"/>
    </row>
    <row r="26" spans="1:10" ht="21" customHeight="1" thickBot="1">
      <c r="A26" s="267"/>
      <c r="B26" s="265"/>
      <c r="C26" s="266"/>
      <c r="D26" s="691" t="s">
        <v>354</v>
      </c>
      <c r="E26" s="691"/>
      <c r="F26" s="692"/>
      <c r="G26" s="662"/>
      <c r="H26" s="663"/>
      <c r="I26" s="339" t="s">
        <v>336</v>
      </c>
      <c r="J26" s="340"/>
    </row>
    <row r="27" spans="1:10" ht="21" customHeight="1">
      <c r="A27" s="719" t="s">
        <v>523</v>
      </c>
      <c r="B27" s="720"/>
      <c r="C27" s="721"/>
      <c r="D27" s="722"/>
      <c r="E27" s="723"/>
      <c r="F27" s="723"/>
      <c r="G27" s="723"/>
      <c r="H27" s="723"/>
      <c r="I27" s="723"/>
      <c r="J27" s="724"/>
    </row>
    <row r="28" spans="1:10" ht="21" customHeight="1" thickBot="1">
      <c r="A28" s="359"/>
      <c r="B28" s="360"/>
      <c r="C28" s="361"/>
      <c r="D28" s="725"/>
      <c r="E28" s="726"/>
      <c r="F28" s="726"/>
      <c r="G28" s="726"/>
      <c r="H28" s="726"/>
      <c r="I28" s="726"/>
      <c r="J28" s="727"/>
    </row>
    <row r="29" spans="1:10" ht="21" customHeight="1" thickBot="1">
      <c r="A29" s="713" t="s">
        <v>514</v>
      </c>
      <c r="B29" s="714"/>
      <c r="C29" s="715"/>
      <c r="D29" s="662"/>
      <c r="E29" s="687"/>
      <c r="F29" s="712"/>
      <c r="G29" s="716" t="s">
        <v>512</v>
      </c>
      <c r="H29" s="717"/>
      <c r="I29" s="717"/>
      <c r="J29" s="718"/>
    </row>
    <row r="30" spans="1:10" ht="21" customHeight="1" thickBot="1">
      <c r="A30" s="713" t="s">
        <v>525</v>
      </c>
      <c r="B30" s="714"/>
      <c r="C30" s="715"/>
      <c r="D30" s="662"/>
      <c r="E30" s="687"/>
      <c r="F30" s="712"/>
      <c r="G30" s="655" t="s">
        <v>336</v>
      </c>
      <c r="H30" s="656"/>
      <c r="I30" s="656"/>
      <c r="J30" s="657"/>
    </row>
    <row r="31" spans="1:10" ht="21" customHeight="1" thickBot="1">
      <c r="A31" s="713" t="s">
        <v>355</v>
      </c>
      <c r="B31" s="714"/>
      <c r="C31" s="715"/>
      <c r="D31" s="662"/>
      <c r="E31" s="687"/>
      <c r="F31" s="712"/>
      <c r="G31" s="655" t="s">
        <v>336</v>
      </c>
      <c r="H31" s="656"/>
      <c r="I31" s="656"/>
      <c r="J31" s="657"/>
    </row>
    <row r="32" spans="1:10" ht="19.8">
      <c r="A32" s="728" t="s">
        <v>356</v>
      </c>
      <c r="B32" s="729"/>
      <c r="C32" s="730"/>
      <c r="D32" s="731" t="str">
        <f>IFERROR(D31/D30, " ")</f>
        <v xml:space="preserve"> </v>
      </c>
      <c r="E32" s="732"/>
      <c r="F32" s="732"/>
      <c r="G32" s="733" t="s">
        <v>357</v>
      </c>
      <c r="H32" s="734"/>
      <c r="I32" s="734"/>
      <c r="J32" s="735"/>
    </row>
    <row r="33" spans="1:10" ht="17.399999999999999">
      <c r="A33" s="268"/>
      <c r="B33" s="268"/>
      <c r="C33" s="268"/>
      <c r="D33" s="269"/>
      <c r="E33" s="269"/>
      <c r="F33" s="269"/>
      <c r="G33" s="269"/>
      <c r="H33" s="269"/>
      <c r="I33" s="269"/>
      <c r="J33" s="269"/>
    </row>
    <row r="34" spans="1:10">
      <c r="A34" s="209"/>
      <c r="B34" s="209"/>
      <c r="C34" s="209"/>
    </row>
    <row r="35" spans="1:10">
      <c r="A35" s="209"/>
      <c r="B35" s="209"/>
      <c r="C35" s="209"/>
    </row>
    <row r="36" spans="1:10">
      <c r="A36" s="209"/>
      <c r="B36" s="209"/>
      <c r="C36" s="209"/>
    </row>
    <row r="37" spans="1:10">
      <c r="A37" s="209"/>
      <c r="B37" s="209"/>
      <c r="C37" s="209"/>
    </row>
    <row r="38" spans="1:10">
      <c r="A38" s="209"/>
      <c r="B38" s="209"/>
      <c r="C38" s="209"/>
    </row>
    <row r="39" spans="1:10">
      <c r="A39" s="209"/>
      <c r="B39" s="209"/>
      <c r="C39" s="209"/>
    </row>
    <row r="40" spans="1:10">
      <c r="A40" s="209"/>
      <c r="B40" s="209"/>
      <c r="C40" s="209"/>
    </row>
    <row r="41" spans="1:10">
      <c r="A41" s="209"/>
      <c r="B41" s="209"/>
      <c r="C41" s="209"/>
    </row>
    <row r="42" spans="1:10">
      <c r="A42" s="209"/>
      <c r="B42" s="209"/>
      <c r="C42" s="209"/>
    </row>
    <row r="43" spans="1:10">
      <c r="A43" s="209"/>
      <c r="B43" s="209"/>
      <c r="C43" s="209"/>
    </row>
    <row r="44" spans="1:10">
      <c r="A44" s="209"/>
      <c r="B44" s="209"/>
      <c r="C44" s="209"/>
    </row>
    <row r="45" spans="1:10">
      <c r="A45" s="209"/>
      <c r="B45" s="209"/>
      <c r="C45" s="209"/>
    </row>
    <row r="46" spans="1:10">
      <c r="A46" s="209"/>
      <c r="B46" s="209"/>
      <c r="C46" s="209"/>
    </row>
    <row r="47" spans="1:10">
      <c r="A47" s="209"/>
      <c r="B47" s="209"/>
      <c r="C47" s="209"/>
    </row>
    <row r="48" spans="1:10">
      <c r="A48" s="209"/>
      <c r="B48" s="209"/>
      <c r="C48" s="209"/>
    </row>
    <row r="49" spans="1:3">
      <c r="A49" s="209"/>
      <c r="B49" s="209"/>
      <c r="C49" s="209"/>
    </row>
    <row r="50" spans="1:3">
      <c r="A50" s="209"/>
      <c r="B50" s="209"/>
      <c r="C50" s="209"/>
    </row>
    <row r="51" spans="1:3">
      <c r="A51" s="209"/>
      <c r="B51" s="209"/>
      <c r="C51" s="209"/>
    </row>
    <row r="52" spans="1:3">
      <c r="A52" s="209"/>
      <c r="B52" s="209"/>
      <c r="C52" s="209"/>
    </row>
    <row r="53" spans="1:3">
      <c r="A53" s="209"/>
      <c r="B53" s="209"/>
      <c r="C53" s="209"/>
    </row>
    <row r="54" spans="1:3">
      <c r="A54" s="209"/>
      <c r="B54" s="209"/>
      <c r="C54" s="209"/>
    </row>
    <row r="55" spans="1:3">
      <c r="A55" s="209"/>
      <c r="B55" s="209"/>
      <c r="C55" s="209"/>
    </row>
    <row r="56" spans="1:3">
      <c r="A56" s="209"/>
      <c r="B56" s="209"/>
      <c r="C56" s="209"/>
    </row>
    <row r="57" spans="1:3">
      <c r="A57" s="209"/>
      <c r="B57" s="209"/>
      <c r="C57" s="209"/>
    </row>
    <row r="58" spans="1:3">
      <c r="A58" s="209"/>
      <c r="B58" s="209"/>
      <c r="C58" s="209"/>
    </row>
    <row r="59" spans="1:3">
      <c r="A59" s="209"/>
      <c r="B59" s="209"/>
      <c r="C59" s="209"/>
    </row>
    <row r="60" spans="1:3">
      <c r="A60" s="209"/>
      <c r="B60" s="209"/>
      <c r="C60" s="209"/>
    </row>
    <row r="61" spans="1:3">
      <c r="A61" s="209"/>
      <c r="B61" s="209"/>
      <c r="C61" s="209"/>
    </row>
    <row r="62" spans="1:3">
      <c r="A62" s="209"/>
      <c r="B62" s="209"/>
      <c r="C62" s="209"/>
    </row>
    <row r="63" spans="1:3">
      <c r="A63" s="209"/>
      <c r="B63" s="209"/>
      <c r="C63" s="209"/>
    </row>
    <row r="64" spans="1:3">
      <c r="A64" s="209"/>
      <c r="B64" s="209"/>
      <c r="C64" s="209"/>
    </row>
    <row r="65" spans="1:3">
      <c r="A65" s="209"/>
      <c r="B65" s="209"/>
      <c r="C65" s="209"/>
    </row>
    <row r="66" spans="1:3">
      <c r="A66" s="209"/>
      <c r="B66" s="209"/>
      <c r="C66" s="209"/>
    </row>
    <row r="67" spans="1:3">
      <c r="A67" s="209"/>
      <c r="B67" s="209"/>
      <c r="C67" s="209"/>
    </row>
    <row r="68" spans="1:3">
      <c r="A68" s="209"/>
      <c r="B68" s="209"/>
      <c r="C68" s="209"/>
    </row>
    <row r="69" spans="1:3">
      <c r="A69" s="209"/>
      <c r="B69" s="209"/>
      <c r="C69" s="209"/>
    </row>
    <row r="70" spans="1:3">
      <c r="A70" s="209"/>
      <c r="B70" s="209"/>
      <c r="C70" s="209"/>
    </row>
    <row r="71" spans="1:3">
      <c r="A71" s="209"/>
      <c r="B71" s="209"/>
      <c r="C71" s="209"/>
    </row>
    <row r="72" spans="1:3">
      <c r="A72" s="209"/>
      <c r="B72" s="209"/>
      <c r="C72" s="209"/>
    </row>
    <row r="73" spans="1:3">
      <c r="A73" s="210"/>
      <c r="B73" s="210"/>
      <c r="C73" s="210"/>
    </row>
    <row r="74" spans="1:3">
      <c r="A74" s="210"/>
      <c r="B74" s="210"/>
      <c r="C74" s="210"/>
    </row>
    <row r="75" spans="1:3">
      <c r="A75" s="210"/>
      <c r="B75" s="210"/>
      <c r="C75" s="210"/>
    </row>
    <row r="76" spans="1:3">
      <c r="A76" s="210"/>
      <c r="B76" s="210"/>
      <c r="C76" s="210"/>
    </row>
    <row r="77" spans="1:3">
      <c r="A77" s="210"/>
      <c r="B77" s="210"/>
      <c r="C77" s="210"/>
    </row>
    <row r="78" spans="1:3">
      <c r="A78" s="210"/>
      <c r="B78" s="210"/>
      <c r="C78" s="210"/>
    </row>
    <row r="79" spans="1:3">
      <c r="A79" s="210"/>
      <c r="B79" s="210"/>
      <c r="C79" s="210"/>
    </row>
    <row r="80" spans="1:3">
      <c r="A80" s="210"/>
      <c r="B80" s="210"/>
      <c r="C80" s="210"/>
    </row>
    <row r="81" spans="1:3">
      <c r="A81" s="210"/>
      <c r="B81" s="210"/>
      <c r="C81" s="210"/>
    </row>
    <row r="82" spans="1:3">
      <c r="A82" s="210"/>
      <c r="B82" s="210"/>
      <c r="C82" s="210"/>
    </row>
    <row r="83" spans="1:3">
      <c r="A83" s="210"/>
      <c r="B83" s="210"/>
      <c r="C83" s="210"/>
    </row>
    <row r="84" spans="1:3">
      <c r="A84" s="210"/>
      <c r="B84" s="210"/>
      <c r="C84" s="210"/>
    </row>
    <row r="85" spans="1:3">
      <c r="A85" s="210"/>
      <c r="B85" s="210"/>
      <c r="C85" s="210"/>
    </row>
    <row r="86" spans="1:3">
      <c r="A86" s="210"/>
      <c r="B86" s="210"/>
      <c r="C86" s="210"/>
    </row>
    <row r="87" spans="1:3">
      <c r="A87" s="210"/>
      <c r="B87" s="210"/>
      <c r="C87" s="210"/>
    </row>
    <row r="88" spans="1:3">
      <c r="A88" s="210"/>
      <c r="B88" s="210"/>
      <c r="C88" s="210"/>
    </row>
    <row r="89" spans="1:3">
      <c r="A89" s="210"/>
      <c r="B89" s="210"/>
      <c r="C89" s="210"/>
    </row>
    <row r="90" spans="1:3">
      <c r="A90" s="210"/>
      <c r="B90" s="210"/>
      <c r="C90" s="210"/>
    </row>
    <row r="91" spans="1:3">
      <c r="A91" s="210"/>
      <c r="B91" s="210"/>
      <c r="C91" s="210"/>
    </row>
    <row r="92" spans="1:3">
      <c r="A92" s="210"/>
      <c r="B92" s="210"/>
      <c r="C92" s="210"/>
    </row>
    <row r="93" spans="1:3">
      <c r="A93" s="210"/>
      <c r="B93" s="210"/>
      <c r="C93" s="210"/>
    </row>
    <row r="94" spans="1:3">
      <c r="A94" s="210"/>
      <c r="B94" s="210"/>
      <c r="C94" s="210"/>
    </row>
    <row r="95" spans="1:3">
      <c r="A95" s="210"/>
      <c r="B95" s="210"/>
      <c r="C95" s="210"/>
    </row>
    <row r="96" spans="1:3">
      <c r="A96" s="210"/>
      <c r="B96" s="210"/>
      <c r="C96" s="210"/>
    </row>
    <row r="97" spans="1:3">
      <c r="A97" s="210"/>
      <c r="B97" s="210"/>
      <c r="C97" s="210"/>
    </row>
    <row r="98" spans="1:3">
      <c r="A98" s="210"/>
      <c r="B98" s="210"/>
      <c r="C98" s="210"/>
    </row>
    <row r="99" spans="1:3">
      <c r="A99" s="210"/>
      <c r="B99" s="210"/>
      <c r="C99" s="210"/>
    </row>
    <row r="100" spans="1:3">
      <c r="A100" s="210"/>
      <c r="B100" s="210"/>
      <c r="C100" s="210"/>
    </row>
    <row r="101" spans="1:3">
      <c r="A101" s="210"/>
      <c r="B101" s="210"/>
      <c r="C101" s="210"/>
    </row>
    <row r="102" spans="1:3">
      <c r="A102" s="210"/>
      <c r="B102" s="210"/>
      <c r="C102" s="210"/>
    </row>
    <row r="103" spans="1:3">
      <c r="A103" s="210"/>
      <c r="B103" s="210"/>
      <c r="C103" s="210"/>
    </row>
    <row r="104" spans="1:3">
      <c r="A104" s="210"/>
      <c r="B104" s="210"/>
      <c r="C104" s="210"/>
    </row>
    <row r="105" spans="1:3">
      <c r="A105" s="210"/>
      <c r="B105" s="210"/>
      <c r="C105" s="210"/>
    </row>
    <row r="106" spans="1:3">
      <c r="A106" s="210"/>
      <c r="B106" s="210"/>
      <c r="C106" s="210"/>
    </row>
    <row r="107" spans="1:3">
      <c r="A107" s="210"/>
      <c r="B107" s="210"/>
      <c r="C107" s="210"/>
    </row>
    <row r="108" spans="1:3">
      <c r="A108" s="210"/>
      <c r="B108" s="210"/>
      <c r="C108" s="210"/>
    </row>
    <row r="109" spans="1:3">
      <c r="A109" s="210"/>
      <c r="B109" s="210"/>
      <c r="C109" s="210"/>
    </row>
    <row r="110" spans="1:3">
      <c r="A110" s="210"/>
      <c r="B110" s="210"/>
      <c r="C110" s="210"/>
    </row>
    <row r="111" spans="1:3">
      <c r="A111" s="210"/>
      <c r="B111" s="210"/>
      <c r="C111" s="210"/>
    </row>
    <row r="112" spans="1:3">
      <c r="A112" s="210"/>
      <c r="B112" s="210"/>
      <c r="C112" s="210"/>
    </row>
    <row r="113" spans="1:3">
      <c r="A113" s="210"/>
      <c r="B113" s="210"/>
      <c r="C113" s="210"/>
    </row>
    <row r="114" spans="1:3">
      <c r="A114" s="210"/>
      <c r="B114" s="210"/>
      <c r="C114" s="210"/>
    </row>
    <row r="115" spans="1:3">
      <c r="A115" s="210"/>
      <c r="B115" s="210"/>
      <c r="C115" s="210"/>
    </row>
    <row r="116" spans="1:3">
      <c r="A116" s="210"/>
      <c r="B116" s="210"/>
      <c r="C116" s="210"/>
    </row>
    <row r="117" spans="1:3">
      <c r="A117" s="210"/>
      <c r="B117" s="210"/>
      <c r="C117" s="210"/>
    </row>
    <row r="118" spans="1:3">
      <c r="A118" s="210"/>
      <c r="B118" s="210"/>
      <c r="C118" s="210"/>
    </row>
  </sheetData>
  <sheetProtection algorithmName="SHA-512" hashValue="k8QjfRB9+n7grkOxf1NUTccbp5wdpHheoqu/LU/ed/aFaG1SkG4u+vCPJWwB7kk04BUDuWP7axKRUY9Ok11NyA==" saltValue="5mLwvihj87h5L9cEf/oW2Q==" spinCount="100000" sheet="1" objects="1" scenarios="1"/>
  <mergeCells count="56">
    <mergeCell ref="A32:C32"/>
    <mergeCell ref="D32:F32"/>
    <mergeCell ref="G31:J31"/>
    <mergeCell ref="G32:J32"/>
    <mergeCell ref="A30:C30"/>
    <mergeCell ref="D30:F30"/>
    <mergeCell ref="G30:J30"/>
    <mergeCell ref="A31:C31"/>
    <mergeCell ref="D31:F31"/>
    <mergeCell ref="D26:F26"/>
    <mergeCell ref="D29:F29"/>
    <mergeCell ref="G26:H26"/>
    <mergeCell ref="A29:C29"/>
    <mergeCell ref="G29:J29"/>
    <mergeCell ref="A27:C27"/>
    <mergeCell ref="D27:J28"/>
    <mergeCell ref="D25:F25"/>
    <mergeCell ref="D21:G21"/>
    <mergeCell ref="B21:C21"/>
    <mergeCell ref="B22:C22"/>
    <mergeCell ref="D22:G22"/>
    <mergeCell ref="A23:E23"/>
    <mergeCell ref="G24:J24"/>
    <mergeCell ref="G25:J25"/>
    <mergeCell ref="A25:C25"/>
    <mergeCell ref="B8:D8"/>
    <mergeCell ref="B9:D9"/>
    <mergeCell ref="B10:D10"/>
    <mergeCell ref="F23:J23"/>
    <mergeCell ref="A24:C24"/>
    <mergeCell ref="D24:F24"/>
    <mergeCell ref="H21:I21"/>
    <mergeCell ref="H22:I22"/>
    <mergeCell ref="F19:J19"/>
    <mergeCell ref="H1:J1"/>
    <mergeCell ref="B1:G1"/>
    <mergeCell ref="A2:J2"/>
    <mergeCell ref="D3:F3"/>
    <mergeCell ref="A4:J4"/>
    <mergeCell ref="A3:C3"/>
    <mergeCell ref="A5:J5"/>
    <mergeCell ref="A20:C20"/>
    <mergeCell ref="A18:J18"/>
    <mergeCell ref="A19:C19"/>
    <mergeCell ref="F6:G6"/>
    <mergeCell ref="A17:D17"/>
    <mergeCell ref="E17:F17"/>
    <mergeCell ref="G17:J17"/>
    <mergeCell ref="B16:D16"/>
    <mergeCell ref="B6:E6"/>
    <mergeCell ref="B11:D11"/>
    <mergeCell ref="B12:D12"/>
    <mergeCell ref="B13:D13"/>
    <mergeCell ref="B14:D14"/>
    <mergeCell ref="B15:D15"/>
    <mergeCell ref="B7:D7"/>
  </mergeCells>
  <phoneticPr fontId="69" type="noConversion"/>
  <conditionalFormatting sqref="A23:E23">
    <cfRule type="expression" dxfId="6" priority="1">
      <formula>$H$22</formula>
    </cfRule>
  </conditionalFormatting>
  <conditionalFormatting sqref="A4:J4">
    <cfRule type="expression" dxfId="5" priority="5">
      <formula>$I$3=2</formula>
    </cfRule>
    <cfRule type="expression" dxfId="4" priority="6">
      <formula>$I$3=3</formula>
    </cfRule>
    <cfRule type="expression" dxfId="3" priority="7">
      <formula>$I$3=4</formula>
    </cfRule>
  </conditionalFormatting>
  <conditionalFormatting sqref="F23:J23">
    <cfRule type="expression" dxfId="2" priority="2">
      <formula>$H$22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 11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5" name="Drop Down 1">
              <controlPr defaultSize="0" autoLine="0" autoPict="0">
                <anchor moveWithCells="1">
                  <from>
                    <xdr:col>3</xdr:col>
                    <xdr:colOff>38100</xdr:colOff>
                    <xdr:row>2</xdr:row>
                    <xdr:rowOff>22860</xdr:rowOff>
                  </from>
                  <to>
                    <xdr:col>6</xdr:col>
                    <xdr:colOff>30480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Drop Down 3">
              <controlPr defaultSize="0" autoLine="0" autoPict="0">
                <anchor moveWithCells="1">
                  <from>
                    <xdr:col>1</xdr:col>
                    <xdr:colOff>68580</xdr:colOff>
                    <xdr:row>7</xdr:row>
                    <xdr:rowOff>30480</xdr:rowOff>
                  </from>
                  <to>
                    <xdr:col>4</xdr:col>
                    <xdr:colOff>640080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Drop Down 4">
              <controlPr defaultSize="0" autoLine="0" autoPict="0">
                <anchor moveWithCells="1">
                  <from>
                    <xdr:col>1</xdr:col>
                    <xdr:colOff>68580</xdr:colOff>
                    <xdr:row>8</xdr:row>
                    <xdr:rowOff>30480</xdr:rowOff>
                  </from>
                  <to>
                    <xdr:col>4</xdr:col>
                    <xdr:colOff>640080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Drop Down 5">
              <controlPr defaultSize="0" autoLine="0" autoPict="0">
                <anchor moveWithCells="1">
                  <from>
                    <xdr:col>1</xdr:col>
                    <xdr:colOff>68580</xdr:colOff>
                    <xdr:row>9</xdr:row>
                    <xdr:rowOff>30480</xdr:rowOff>
                  </from>
                  <to>
                    <xdr:col>4</xdr:col>
                    <xdr:colOff>640080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Drop Down 6">
              <controlPr defaultSize="0" autoLine="0" autoPict="0">
                <anchor moveWithCells="1">
                  <from>
                    <xdr:col>1</xdr:col>
                    <xdr:colOff>68580</xdr:colOff>
                    <xdr:row>10</xdr:row>
                    <xdr:rowOff>30480</xdr:rowOff>
                  </from>
                  <to>
                    <xdr:col>4</xdr:col>
                    <xdr:colOff>640080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Drop Down 7">
              <controlPr defaultSize="0" autoLine="0" autoPict="0">
                <anchor moveWithCells="1">
                  <from>
                    <xdr:col>1</xdr:col>
                    <xdr:colOff>68580</xdr:colOff>
                    <xdr:row>11</xdr:row>
                    <xdr:rowOff>38100</xdr:rowOff>
                  </from>
                  <to>
                    <xdr:col>4</xdr:col>
                    <xdr:colOff>640080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Drop Down 8">
              <controlPr defaultSize="0" autoLine="0" autoPict="0">
                <anchor moveWithCells="1">
                  <from>
                    <xdr:col>1</xdr:col>
                    <xdr:colOff>68580</xdr:colOff>
                    <xdr:row>12</xdr:row>
                    <xdr:rowOff>38100</xdr:rowOff>
                  </from>
                  <to>
                    <xdr:col>4</xdr:col>
                    <xdr:colOff>640080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Drop Down 9">
              <controlPr defaultSize="0" autoLine="0" autoPict="0">
                <anchor moveWithCells="1">
                  <from>
                    <xdr:col>1</xdr:col>
                    <xdr:colOff>68580</xdr:colOff>
                    <xdr:row>13</xdr:row>
                    <xdr:rowOff>38100</xdr:rowOff>
                  </from>
                  <to>
                    <xdr:col>4</xdr:col>
                    <xdr:colOff>640080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Drop Down 10">
              <controlPr defaultSize="0" autoLine="0" autoPict="0">
                <anchor moveWithCells="1">
                  <from>
                    <xdr:col>1</xdr:col>
                    <xdr:colOff>68580</xdr:colOff>
                    <xdr:row>14</xdr:row>
                    <xdr:rowOff>38100</xdr:rowOff>
                  </from>
                  <to>
                    <xdr:col>4</xdr:col>
                    <xdr:colOff>640080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Drop Down 11">
              <controlPr defaultSize="0" autoLine="0" autoPict="0">
                <anchor moveWithCells="1">
                  <from>
                    <xdr:col>1</xdr:col>
                    <xdr:colOff>68580</xdr:colOff>
                    <xdr:row>15</xdr:row>
                    <xdr:rowOff>38100</xdr:rowOff>
                  </from>
                  <to>
                    <xdr:col>4</xdr:col>
                    <xdr:colOff>640080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5" name="Drop Down 14">
              <controlPr defaultSize="0" autoLine="0" autoPict="0">
                <anchor moveWithCells="1">
                  <from>
                    <xdr:col>5</xdr:col>
                    <xdr:colOff>60960</xdr:colOff>
                    <xdr:row>7</xdr:row>
                    <xdr:rowOff>30480</xdr:rowOff>
                  </from>
                  <to>
                    <xdr:col>7</xdr:col>
                    <xdr:colOff>22860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6" name="Drop Down 15">
              <controlPr defaultSize="0" autoLine="0" autoPict="0">
                <anchor moveWithCells="1">
                  <from>
                    <xdr:col>5</xdr:col>
                    <xdr:colOff>60960</xdr:colOff>
                    <xdr:row>8</xdr:row>
                    <xdr:rowOff>30480</xdr:rowOff>
                  </from>
                  <to>
                    <xdr:col>7</xdr:col>
                    <xdr:colOff>22860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17" name="Drop Down 26">
              <controlPr defaultSize="0" autoLine="0" autoPict="0">
                <anchor moveWithCells="1">
                  <from>
                    <xdr:col>5</xdr:col>
                    <xdr:colOff>60960</xdr:colOff>
                    <xdr:row>6</xdr:row>
                    <xdr:rowOff>30480</xdr:rowOff>
                  </from>
                  <to>
                    <xdr:col>7</xdr:col>
                    <xdr:colOff>22860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18" name="Drop Down 27">
              <controlPr defaultSize="0" autoLine="0" autoPict="0">
                <anchor moveWithCells="1">
                  <from>
                    <xdr:col>5</xdr:col>
                    <xdr:colOff>60960</xdr:colOff>
                    <xdr:row>9</xdr:row>
                    <xdr:rowOff>22860</xdr:rowOff>
                  </from>
                  <to>
                    <xdr:col>7</xdr:col>
                    <xdr:colOff>22860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19" name="Drop Down 28">
              <controlPr defaultSize="0" autoLine="0" autoPict="0">
                <anchor moveWithCells="1">
                  <from>
                    <xdr:col>5</xdr:col>
                    <xdr:colOff>60960</xdr:colOff>
                    <xdr:row>10</xdr:row>
                    <xdr:rowOff>30480</xdr:rowOff>
                  </from>
                  <to>
                    <xdr:col>7</xdr:col>
                    <xdr:colOff>22860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20" name="Drop Down 29">
              <controlPr defaultSize="0" autoLine="0" autoPict="0">
                <anchor moveWithCells="1">
                  <from>
                    <xdr:col>5</xdr:col>
                    <xdr:colOff>60960</xdr:colOff>
                    <xdr:row>11</xdr:row>
                    <xdr:rowOff>30480</xdr:rowOff>
                  </from>
                  <to>
                    <xdr:col>7</xdr:col>
                    <xdr:colOff>22860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21" name="Drop Down 30">
              <controlPr defaultSize="0" autoLine="0" autoPict="0">
                <anchor moveWithCells="1">
                  <from>
                    <xdr:col>5</xdr:col>
                    <xdr:colOff>60960</xdr:colOff>
                    <xdr:row>12</xdr:row>
                    <xdr:rowOff>30480</xdr:rowOff>
                  </from>
                  <to>
                    <xdr:col>7</xdr:col>
                    <xdr:colOff>22860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22" name="Drop Down 31">
              <controlPr defaultSize="0" autoLine="0" autoPict="0">
                <anchor moveWithCells="1">
                  <from>
                    <xdr:col>5</xdr:col>
                    <xdr:colOff>60960</xdr:colOff>
                    <xdr:row>13</xdr:row>
                    <xdr:rowOff>30480</xdr:rowOff>
                  </from>
                  <to>
                    <xdr:col>7</xdr:col>
                    <xdr:colOff>22860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23" name="Drop Down 32">
              <controlPr defaultSize="0" autoLine="0" autoPict="0">
                <anchor moveWithCells="1">
                  <from>
                    <xdr:col>5</xdr:col>
                    <xdr:colOff>60960</xdr:colOff>
                    <xdr:row>14</xdr:row>
                    <xdr:rowOff>30480</xdr:rowOff>
                  </from>
                  <to>
                    <xdr:col>7</xdr:col>
                    <xdr:colOff>22860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9" r:id="rId24" name="Drop Down 33">
              <controlPr defaultSize="0" autoLine="0" autoPict="0">
                <anchor moveWithCells="1">
                  <from>
                    <xdr:col>5</xdr:col>
                    <xdr:colOff>60960</xdr:colOff>
                    <xdr:row>15</xdr:row>
                    <xdr:rowOff>30480</xdr:rowOff>
                  </from>
                  <to>
                    <xdr:col>7</xdr:col>
                    <xdr:colOff>22860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0" r:id="rId25" name="Check Box 34">
              <controlPr defaultSize="0" autoFill="0" autoLine="0" autoPict="0">
                <anchor moveWithCells="1">
                  <from>
                    <xdr:col>0</xdr:col>
                    <xdr:colOff>1021080</xdr:colOff>
                    <xdr:row>20</xdr:row>
                    <xdr:rowOff>7620</xdr:rowOff>
                  </from>
                  <to>
                    <xdr:col>0</xdr:col>
                    <xdr:colOff>1242060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26" name="Check Box 37">
              <controlPr defaultSize="0" autoFill="0" autoLine="0" autoPict="0">
                <anchor moveWithCells="1">
                  <from>
                    <xdr:col>0</xdr:col>
                    <xdr:colOff>1021080</xdr:colOff>
                    <xdr:row>21</xdr:row>
                    <xdr:rowOff>0</xdr:rowOff>
                  </from>
                  <to>
                    <xdr:col>0</xdr:col>
                    <xdr:colOff>1242060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4" r:id="rId27" name="Check Box 38">
              <controlPr defaultSize="0" autoFill="0" autoLine="0" autoPict="0">
                <anchor moveWithCells="1">
                  <from>
                    <xdr:col>3</xdr:col>
                    <xdr:colOff>68580</xdr:colOff>
                    <xdr:row>23</xdr:row>
                    <xdr:rowOff>7620</xdr:rowOff>
                  </from>
                  <to>
                    <xdr:col>3</xdr:col>
                    <xdr:colOff>289560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5" r:id="rId28" name="Check Box 39">
              <controlPr defaultSize="0" autoFill="0" autoLine="0" autoPict="0">
                <anchor moveWithCells="1">
                  <from>
                    <xdr:col>3</xdr:col>
                    <xdr:colOff>68580</xdr:colOff>
                    <xdr:row>24</xdr:row>
                    <xdr:rowOff>7620</xdr:rowOff>
                  </from>
                  <to>
                    <xdr:col>3</xdr:col>
                    <xdr:colOff>289560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6" r:id="rId29" name="Check Box 40">
              <controlPr defaultSize="0" autoFill="0" autoLine="0" autoPict="0">
                <anchor moveWithCells="1">
                  <from>
                    <xdr:col>3</xdr:col>
                    <xdr:colOff>68580</xdr:colOff>
                    <xdr:row>25</xdr:row>
                    <xdr:rowOff>7620</xdr:rowOff>
                  </from>
                  <to>
                    <xdr:col>3</xdr:col>
                    <xdr:colOff>289560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7" r:id="rId30" name="Check Box 41">
              <controlPr defaultSize="0" autoFill="0" autoLine="0" autoPict="0">
                <anchor moveWithCells="1">
                  <from>
                    <xdr:col>6</xdr:col>
                    <xdr:colOff>144780</xdr:colOff>
                    <xdr:row>23</xdr:row>
                    <xdr:rowOff>7620</xdr:rowOff>
                  </from>
                  <to>
                    <xdr:col>6</xdr:col>
                    <xdr:colOff>365760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8" r:id="rId31" name="Check Box 42">
              <controlPr defaultSize="0" autoFill="0" autoLine="0" autoPict="0">
                <anchor moveWithCells="1">
                  <from>
                    <xdr:col>6</xdr:col>
                    <xdr:colOff>144780</xdr:colOff>
                    <xdr:row>24</xdr:row>
                    <xdr:rowOff>7620</xdr:rowOff>
                  </from>
                  <to>
                    <xdr:col>6</xdr:col>
                    <xdr:colOff>365760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0" r:id="rId32" name="Check Box 44">
              <controlPr defaultSize="0" autoFill="0" autoLine="0" autoPict="0">
                <anchor moveWithCells="1">
                  <from>
                    <xdr:col>0</xdr:col>
                    <xdr:colOff>236220</xdr:colOff>
                    <xdr:row>24</xdr:row>
                    <xdr:rowOff>7620</xdr:rowOff>
                  </from>
                  <to>
                    <xdr:col>0</xdr:col>
                    <xdr:colOff>457200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1" r:id="rId33" name="Check Box 45">
              <controlPr defaultSize="0" autoFill="0" autoLine="0" autoPict="0">
                <anchor moveWithCells="1">
                  <from>
                    <xdr:col>0</xdr:col>
                    <xdr:colOff>579120</xdr:colOff>
                    <xdr:row>26</xdr:row>
                    <xdr:rowOff>7620</xdr:rowOff>
                  </from>
                  <to>
                    <xdr:col>0</xdr:col>
                    <xdr:colOff>800100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2" r:id="rId34" name="Drop Down 46">
              <controlPr defaultSize="0" autoLine="0" autoPict="0">
                <anchor moveWithCells="1">
                  <from>
                    <xdr:col>1</xdr:col>
                    <xdr:colOff>68580</xdr:colOff>
                    <xdr:row>6</xdr:row>
                    <xdr:rowOff>30480</xdr:rowOff>
                  </from>
                  <to>
                    <xdr:col>5</xdr:col>
                    <xdr:colOff>0</xdr:colOff>
                    <xdr:row>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工作表5">
    <tabColor theme="4" tint="0.59999389629810485"/>
  </sheetPr>
  <dimension ref="A1:J115"/>
  <sheetViews>
    <sheetView zoomScaleNormal="100" workbookViewId="0">
      <selection activeCell="M7" sqref="M7"/>
    </sheetView>
  </sheetViews>
  <sheetFormatPr defaultColWidth="9" defaultRowHeight="15.6"/>
  <cols>
    <col min="1" max="1" width="16.6640625" style="208" customWidth="1"/>
    <col min="2" max="3" width="9" style="208" customWidth="1"/>
    <col min="4" max="16384" width="9" style="208"/>
  </cols>
  <sheetData>
    <row r="1" spans="1:10" ht="99.9" customHeight="1">
      <c r="A1" s="83"/>
      <c r="B1" s="676" t="s">
        <v>650</v>
      </c>
      <c r="C1" s="676"/>
      <c r="D1" s="676"/>
      <c r="E1" s="676"/>
      <c r="F1" s="676"/>
      <c r="G1" s="676"/>
      <c r="H1" s="674" t="s">
        <v>337</v>
      </c>
      <c r="I1" s="675"/>
      <c r="J1" s="675"/>
    </row>
    <row r="2" spans="1:10" ht="20.25" customHeight="1">
      <c r="A2" s="533" t="s">
        <v>503</v>
      </c>
      <c r="B2" s="534"/>
      <c r="C2" s="534"/>
      <c r="D2" s="770"/>
      <c r="E2" s="770"/>
      <c r="F2" s="770"/>
      <c r="G2" s="770"/>
      <c r="H2" s="770"/>
      <c r="I2" s="770"/>
      <c r="J2" s="770"/>
    </row>
    <row r="3" spans="1:10" ht="20.25" customHeight="1">
      <c r="A3" s="771" t="s">
        <v>585</v>
      </c>
      <c r="B3" s="771"/>
      <c r="C3" s="772"/>
      <c r="D3" s="672" t="str">
        <f>IF(I3=1," ",IF(I3=2,"有設置",IF(I3=3,"未設置")))</f>
        <v xml:space="preserve"> </v>
      </c>
      <c r="E3" s="673"/>
      <c r="F3" s="673"/>
      <c r="G3" s="248" t="s">
        <v>504</v>
      </c>
      <c r="H3" s="249"/>
      <c r="I3" s="270">
        <v>1</v>
      </c>
      <c r="J3" s="250">
        <v>2</v>
      </c>
    </row>
    <row r="4" spans="1:10" ht="20.85" customHeight="1">
      <c r="A4" s="680" t="str">
        <f>IF(I3=1," ",IF(I3=2,"有設置(請續填下列項目)",IF(I3=3,"未設置(免填下列項目)")))</f>
        <v xml:space="preserve"> </v>
      </c>
      <c r="B4" s="681"/>
      <c r="C4" s="681"/>
      <c r="D4" s="681"/>
      <c r="E4" s="681"/>
      <c r="F4" s="681"/>
      <c r="G4" s="682"/>
      <c r="H4" s="682"/>
      <c r="I4" s="682"/>
      <c r="J4" s="683"/>
    </row>
    <row r="5" spans="1:10" ht="20.85" customHeight="1" thickBot="1">
      <c r="A5" s="518" t="s">
        <v>505</v>
      </c>
      <c r="B5" s="519"/>
      <c r="C5" s="519"/>
      <c r="D5" s="519"/>
      <c r="E5" s="519"/>
      <c r="F5" s="519"/>
      <c r="G5" s="519"/>
      <c r="H5" s="519"/>
      <c r="I5" s="520"/>
      <c r="J5" s="521"/>
    </row>
    <row r="6" spans="1:10" ht="20.85" customHeight="1" thickBot="1">
      <c r="A6" s="241" t="s">
        <v>506</v>
      </c>
      <c r="B6" s="658" t="s">
        <v>507</v>
      </c>
      <c r="C6" s="659"/>
      <c r="D6" s="658" t="s">
        <v>341</v>
      </c>
      <c r="E6" s="659"/>
      <c r="F6" s="658" t="s">
        <v>342</v>
      </c>
      <c r="G6" s="659"/>
      <c r="H6" s="251"/>
      <c r="I6" s="773" t="s">
        <v>646</v>
      </c>
      <c r="J6" s="774"/>
    </row>
    <row r="7" spans="1:10" ht="20.85" customHeight="1" thickBot="1">
      <c r="A7" s="242">
        <v>1</v>
      </c>
      <c r="B7" s="322" t="str">
        <f>IF(C7=1," ",IF(C7=2,"逆流直立式",IF(C7=3,"臥式交叉流式",IF(C7=4,"室內型洗滌塔",IF(C7=5,"密閉收集式")))))</f>
        <v xml:space="preserve"> </v>
      </c>
      <c r="C7" s="252">
        <v>1</v>
      </c>
      <c r="D7" s="323" t="str">
        <f>IF(E7=1," ",IF(E7=2,"(酸排)濕式",IF(E7=3,"(鹼排)濕式",IF(E7=4,"乾式",IF(E7=5,"有機",IF(E7=6,"CVD"))))))</f>
        <v xml:space="preserve"> </v>
      </c>
      <c r="E7" s="252">
        <v>1</v>
      </c>
      <c r="F7" s="253" t="str">
        <f t="shared" ref="F7:F14" si="0">IF(G7=1," ",IF(G7=2,"1台",IF(G7=3,"2台",IF(G7=4,"3台",IF(G7=5,"4台",IF(G7=6,"5台",IF(G7=7,"6台",IF(G7=8,"7台",IF(G7=9,"8台",IF(G7=10,"9台",IF(G7=11,"10台",IF(G7=12,"11台",IF(G7=13,"12台",IF(G7=14,"13台",IF(G7=15,"14台",IF(G7=16,"15台",IF(G7=17,"16台",IF(G7=18,"17台",IF(G7=19,"18台",IF(G7=20,"19台",IF(G7=21,"20台")))))))))))))))))))))</f>
        <v xml:space="preserve"> </v>
      </c>
      <c r="G7" s="254">
        <v>1</v>
      </c>
      <c r="H7" s="255">
        <v>0</v>
      </c>
      <c r="I7" s="321"/>
      <c r="J7" s="246"/>
    </row>
    <row r="8" spans="1:10" ht="20.85" customHeight="1" thickBot="1">
      <c r="A8" s="319">
        <v>2</v>
      </c>
      <c r="B8" s="322" t="str">
        <f t="shared" ref="B8:B16" si="1">IF(C8=1," ",IF(C8=2,"逆流直立式",IF(C8=3,"臥式交叉流式",IF(C8=4,"室內型洗滌塔",IF(C8=5,"密閉收集式")))))</f>
        <v xml:space="preserve"> </v>
      </c>
      <c r="C8" s="252">
        <v>1</v>
      </c>
      <c r="D8" s="323" t="str">
        <f t="shared" ref="D8:D16" si="2">IF(E8=1," ",IF(E8=2,"(酸排)濕式",IF(E8=3,"(鹼排)濕式",IF(E8=4,"乾式",IF(E8=5,"有機",IF(E8=6,"CVD"))))))</f>
        <v xml:space="preserve"> </v>
      </c>
      <c r="E8" s="252">
        <v>1</v>
      </c>
      <c r="F8" s="253" t="str">
        <f t="shared" si="0"/>
        <v xml:space="preserve"> </v>
      </c>
      <c r="G8" s="254">
        <v>1</v>
      </c>
      <c r="H8" s="256"/>
      <c r="I8" s="321"/>
      <c r="J8" s="246"/>
    </row>
    <row r="9" spans="1:10" ht="20.85" customHeight="1" thickBot="1">
      <c r="A9" s="319">
        <v>3</v>
      </c>
      <c r="B9" s="322" t="str">
        <f t="shared" si="1"/>
        <v xml:space="preserve"> </v>
      </c>
      <c r="C9" s="252">
        <v>1</v>
      </c>
      <c r="D9" s="323" t="str">
        <f t="shared" si="2"/>
        <v xml:space="preserve"> </v>
      </c>
      <c r="E9" s="252">
        <v>1</v>
      </c>
      <c r="F9" s="253" t="str">
        <f t="shared" si="0"/>
        <v xml:space="preserve"> </v>
      </c>
      <c r="G9" s="254">
        <v>1</v>
      </c>
      <c r="H9" s="256">
        <v>2</v>
      </c>
      <c r="I9" s="321"/>
      <c r="J9" s="246"/>
    </row>
    <row r="10" spans="1:10" ht="20.25" customHeight="1" thickBot="1">
      <c r="A10" s="319">
        <v>4</v>
      </c>
      <c r="B10" s="322" t="str">
        <f t="shared" si="1"/>
        <v xml:space="preserve"> </v>
      </c>
      <c r="C10" s="252">
        <v>1</v>
      </c>
      <c r="D10" s="323" t="str">
        <f t="shared" si="2"/>
        <v xml:space="preserve"> </v>
      </c>
      <c r="E10" s="252">
        <v>1</v>
      </c>
      <c r="F10" s="253" t="str">
        <f t="shared" si="0"/>
        <v xml:space="preserve"> </v>
      </c>
      <c r="G10" s="254">
        <v>1</v>
      </c>
      <c r="H10" s="256"/>
      <c r="I10" s="321"/>
      <c r="J10" s="246"/>
    </row>
    <row r="11" spans="1:10" ht="20.85" customHeight="1" thickBot="1">
      <c r="A11" s="244">
        <v>5</v>
      </c>
      <c r="B11" s="322" t="str">
        <f t="shared" si="1"/>
        <v xml:space="preserve"> </v>
      </c>
      <c r="C11" s="252">
        <v>1</v>
      </c>
      <c r="D11" s="323" t="str">
        <f t="shared" si="2"/>
        <v xml:space="preserve"> </v>
      </c>
      <c r="E11" s="252">
        <v>1</v>
      </c>
      <c r="F11" s="253" t="str">
        <f t="shared" si="0"/>
        <v xml:space="preserve"> </v>
      </c>
      <c r="G11" s="254">
        <v>1</v>
      </c>
      <c r="H11" s="256"/>
      <c r="I11" s="321"/>
      <c r="J11" s="246"/>
    </row>
    <row r="12" spans="1:10" ht="20.85" customHeight="1" thickBot="1">
      <c r="A12" s="319">
        <v>6</v>
      </c>
      <c r="B12" s="322" t="str">
        <f t="shared" si="1"/>
        <v xml:space="preserve"> </v>
      </c>
      <c r="C12" s="252">
        <v>1</v>
      </c>
      <c r="D12" s="323" t="str">
        <f t="shared" si="2"/>
        <v xml:space="preserve"> </v>
      </c>
      <c r="E12" s="252">
        <v>1</v>
      </c>
      <c r="F12" s="253" t="str">
        <f t="shared" si="0"/>
        <v xml:space="preserve"> </v>
      </c>
      <c r="G12" s="254">
        <v>1</v>
      </c>
      <c r="H12" s="256"/>
      <c r="I12" s="321"/>
      <c r="J12" s="246"/>
    </row>
    <row r="13" spans="1:10" ht="20.85" customHeight="1" thickBot="1">
      <c r="A13" s="319">
        <v>7</v>
      </c>
      <c r="B13" s="322" t="str">
        <f t="shared" si="1"/>
        <v xml:space="preserve"> </v>
      </c>
      <c r="C13" s="252">
        <v>1</v>
      </c>
      <c r="D13" s="323" t="str">
        <f t="shared" si="2"/>
        <v xml:space="preserve"> </v>
      </c>
      <c r="E13" s="252">
        <v>1</v>
      </c>
      <c r="F13" s="253" t="str">
        <f t="shared" si="0"/>
        <v xml:space="preserve"> </v>
      </c>
      <c r="G13" s="254">
        <v>1</v>
      </c>
      <c r="H13" s="256"/>
      <c r="I13" s="321"/>
      <c r="J13" s="246"/>
    </row>
    <row r="14" spans="1:10" ht="20.85" customHeight="1" thickBot="1">
      <c r="A14" s="319">
        <v>8</v>
      </c>
      <c r="B14" s="322" t="str">
        <f t="shared" si="1"/>
        <v xml:space="preserve"> </v>
      </c>
      <c r="C14" s="252">
        <v>1</v>
      </c>
      <c r="D14" s="323" t="str">
        <f t="shared" si="2"/>
        <v xml:space="preserve"> </v>
      </c>
      <c r="E14" s="252">
        <v>1</v>
      </c>
      <c r="F14" s="253" t="str">
        <f t="shared" si="0"/>
        <v xml:space="preserve"> </v>
      </c>
      <c r="G14" s="254">
        <v>1</v>
      </c>
      <c r="H14" s="256"/>
      <c r="I14" s="321"/>
      <c r="J14" s="246"/>
    </row>
    <row r="15" spans="1:10" ht="20.85" customHeight="1" thickBot="1">
      <c r="A15" s="319">
        <v>9</v>
      </c>
      <c r="B15" s="322" t="str">
        <f t="shared" si="1"/>
        <v xml:space="preserve"> </v>
      </c>
      <c r="C15" s="252">
        <v>1</v>
      </c>
      <c r="D15" s="323" t="str">
        <f t="shared" si="2"/>
        <v xml:space="preserve"> </v>
      </c>
      <c r="E15" s="252">
        <v>1</v>
      </c>
      <c r="F15" s="253" t="str">
        <f>IF(G15=1," ",IF(G15=2,"1台",IF(G15=3,"2台",IF(G15=4,"3台",IF(G15=5,"4台",IF(G15=6,"5台",IF(G15=7,"6台",IF(G15=8,"7台",IF(G15=9,"8台",IF(G15=10,"9台",IF(G15=11,"10台",IF(G15=12,"11台",IF(G15=13,"12台",IF(G15=14,"13台",IF(G15=15,"14台",IF(G15=16,"15台",IF(G15=17,"16台",IF(G15=18,"17台",IF(G15=19,"18台",IF(G15=20,"19台",IF(G15=21,"20台")))))))))))))))))))))</f>
        <v xml:space="preserve"> </v>
      </c>
      <c r="G15" s="254">
        <v>1</v>
      </c>
      <c r="H15" s="256"/>
      <c r="I15" s="321"/>
      <c r="J15" s="246"/>
    </row>
    <row r="16" spans="1:10" ht="20.85" customHeight="1" thickBot="1">
      <c r="A16" s="245">
        <v>10</v>
      </c>
      <c r="B16" s="322" t="str">
        <f t="shared" si="1"/>
        <v xml:space="preserve"> </v>
      </c>
      <c r="C16" s="257">
        <v>1</v>
      </c>
      <c r="D16" s="323" t="str">
        <f t="shared" si="2"/>
        <v xml:space="preserve"> </v>
      </c>
      <c r="E16" s="257">
        <v>1</v>
      </c>
      <c r="F16" s="258" t="str">
        <f>IF(G16=1," ",IF(G16=2,"1台",IF(G16=3,"2台",IF(G16=4,"3台",IF(G16=5,"4台",IF(G16=6,"5台",IF(G16=7,"6台",IF(G16=8,"7台",IF(G16=9,"8台",IF(G16=10,"9台",IF(G16=11,"10台",IF(G16=12,"11台",IF(G16=13,"12台",IF(G16=14,"13台",IF(G16=15,"14台",IF(G16=16,"15台",IF(G16=17,"16台",IF(G16=18,"17台",IF(G16=19,"18台",IF(G16=20,"19台",IF(G16=21,"20台")))))))))))))))))))))</f>
        <v xml:space="preserve"> </v>
      </c>
      <c r="G16" s="259">
        <v>1</v>
      </c>
      <c r="H16" s="256"/>
      <c r="I16" s="321"/>
      <c r="J16" s="246"/>
    </row>
    <row r="17" spans="1:10" ht="20.85" customHeight="1" thickBot="1">
      <c r="A17" s="758" t="s">
        <v>586</v>
      </c>
      <c r="B17" s="759"/>
      <c r="C17" s="759"/>
      <c r="D17" s="759"/>
      <c r="E17" s="662"/>
      <c r="F17" s="663"/>
      <c r="G17" s="760" t="s">
        <v>500</v>
      </c>
      <c r="H17" s="761"/>
      <c r="I17" s="761"/>
      <c r="J17" s="762"/>
    </row>
    <row r="18" spans="1:10" ht="20.85" customHeight="1" thickBot="1">
      <c r="A18" s="758" t="s">
        <v>515</v>
      </c>
      <c r="B18" s="759"/>
      <c r="C18" s="759"/>
      <c r="D18" s="759"/>
      <c r="E18" s="662"/>
      <c r="F18" s="663"/>
      <c r="G18" s="760" t="s">
        <v>500</v>
      </c>
      <c r="H18" s="761"/>
      <c r="I18" s="761"/>
      <c r="J18" s="762"/>
    </row>
    <row r="19" spans="1:10" ht="20.85" customHeight="1" thickBot="1">
      <c r="A19" s="758" t="s">
        <v>516</v>
      </c>
      <c r="B19" s="759"/>
      <c r="C19" s="759"/>
      <c r="D19" s="759"/>
      <c r="E19" s="662"/>
      <c r="F19" s="663"/>
      <c r="G19" s="760" t="s">
        <v>500</v>
      </c>
      <c r="H19" s="761"/>
      <c r="I19" s="761"/>
      <c r="J19" s="762"/>
    </row>
    <row r="20" spans="1:10" ht="20.85" customHeight="1" thickBot="1">
      <c r="A20" s="758" t="s">
        <v>587</v>
      </c>
      <c r="B20" s="759"/>
      <c r="C20" s="759"/>
      <c r="D20" s="759"/>
      <c r="E20" s="662"/>
      <c r="F20" s="663"/>
      <c r="G20" s="760" t="s">
        <v>500</v>
      </c>
      <c r="H20" s="761"/>
      <c r="I20" s="761"/>
      <c r="J20" s="762"/>
    </row>
    <row r="21" spans="1:10" ht="20.25" customHeight="1" thickBot="1">
      <c r="A21" s="763" t="s">
        <v>665</v>
      </c>
      <c r="B21" s="764"/>
      <c r="C21" s="764"/>
      <c r="D21" s="764"/>
      <c r="E21" s="764"/>
      <c r="F21" s="764"/>
      <c r="G21" s="764"/>
      <c r="H21" s="764"/>
      <c r="I21" s="765"/>
      <c r="J21" s="766"/>
    </row>
    <row r="22" spans="1:10" ht="21" customHeight="1" thickBot="1">
      <c r="A22" s="767" t="s">
        <v>520</v>
      </c>
      <c r="B22" s="768"/>
      <c r="C22" s="769"/>
      <c r="D22" s="662"/>
      <c r="E22" s="687"/>
      <c r="F22" s="687"/>
      <c r="G22" s="687"/>
      <c r="H22" s="687"/>
      <c r="I22" s="687"/>
      <c r="J22" s="663"/>
    </row>
    <row r="23" spans="1:10" ht="21" customHeight="1" thickBot="1">
      <c r="A23" s="742" t="s">
        <v>521</v>
      </c>
      <c r="B23" s="744"/>
      <c r="C23" s="342" t="s">
        <v>588</v>
      </c>
      <c r="D23" s="325"/>
      <c r="E23" s="363" t="s">
        <v>589</v>
      </c>
      <c r="F23" s="325"/>
      <c r="G23" s="363" t="s">
        <v>590</v>
      </c>
      <c r="H23" s="325"/>
      <c r="I23" s="363" t="s">
        <v>591</v>
      </c>
      <c r="J23" s="325"/>
    </row>
    <row r="24" spans="1:10" ht="21" customHeight="1" thickBot="1">
      <c r="A24" s="326"/>
      <c r="B24" s="327"/>
      <c r="C24" s="342" t="s">
        <v>509</v>
      </c>
      <c r="D24" s="325"/>
      <c r="E24" s="363" t="s">
        <v>509</v>
      </c>
      <c r="F24" s="325"/>
      <c r="G24" s="363" t="s">
        <v>592</v>
      </c>
      <c r="H24" s="325"/>
      <c r="I24" s="363" t="s">
        <v>592</v>
      </c>
      <c r="J24" s="325"/>
    </row>
    <row r="25" spans="1:10" ht="21" customHeight="1" thickBot="1">
      <c r="A25" s="742" t="s">
        <v>510</v>
      </c>
      <c r="B25" s="744"/>
      <c r="C25" s="342" t="s">
        <v>511</v>
      </c>
      <c r="D25" s="325"/>
      <c r="E25" s="363" t="s">
        <v>589</v>
      </c>
      <c r="F25" s="325"/>
      <c r="G25" s="363" t="s">
        <v>508</v>
      </c>
      <c r="H25" s="325"/>
      <c r="I25" s="363" t="s">
        <v>591</v>
      </c>
      <c r="J25" s="325"/>
    </row>
    <row r="26" spans="1:10" ht="21" customHeight="1" thickBot="1">
      <c r="A26" s="328"/>
      <c r="B26" s="329"/>
      <c r="C26" s="342" t="s">
        <v>509</v>
      </c>
      <c r="D26" s="325"/>
      <c r="E26" s="363" t="s">
        <v>509</v>
      </c>
      <c r="F26" s="325"/>
      <c r="G26" s="364" t="s">
        <v>592</v>
      </c>
      <c r="H26" s="325"/>
      <c r="I26" s="364" t="s">
        <v>592</v>
      </c>
      <c r="J26" s="325"/>
    </row>
    <row r="27" spans="1:10" ht="21" customHeight="1" thickBot="1">
      <c r="A27" s="752" t="s">
        <v>519</v>
      </c>
      <c r="B27" s="752"/>
      <c r="C27" s="752"/>
      <c r="D27" s="753"/>
      <c r="E27" s="754"/>
      <c r="F27" s="754"/>
      <c r="G27" s="755" t="s">
        <v>513</v>
      </c>
      <c r="H27" s="756"/>
      <c r="I27" s="756"/>
      <c r="J27" s="757"/>
    </row>
    <row r="28" spans="1:10" ht="20.399999999999999" thickBot="1">
      <c r="A28" s="752" t="s">
        <v>522</v>
      </c>
      <c r="B28" s="752"/>
      <c r="C28" s="752"/>
      <c r="D28" s="325"/>
      <c r="E28" s="324" t="s">
        <v>334</v>
      </c>
      <c r="F28" s="749" t="s">
        <v>517</v>
      </c>
      <c r="G28" s="750"/>
      <c r="H28" s="750"/>
      <c r="I28" s="750"/>
      <c r="J28" s="751"/>
    </row>
    <row r="29" spans="1:10" ht="20.85" customHeight="1" thickBot="1">
      <c r="A29" s="742" t="s">
        <v>524</v>
      </c>
      <c r="B29" s="743"/>
      <c r="C29" s="741"/>
      <c r="D29" s="662"/>
      <c r="E29" s="687"/>
      <c r="F29" s="687"/>
      <c r="G29" s="655" t="s">
        <v>336</v>
      </c>
      <c r="H29" s="656"/>
      <c r="I29" s="656"/>
      <c r="J29" s="657"/>
    </row>
    <row r="30" spans="1:10" ht="19.8">
      <c r="A30" s="739" t="s">
        <v>518</v>
      </c>
      <c r="B30" s="740"/>
      <c r="C30" s="741"/>
      <c r="D30" s="723"/>
      <c r="E30" s="723"/>
      <c r="F30" s="723"/>
      <c r="G30" s="655" t="s">
        <v>336</v>
      </c>
      <c r="H30" s="656"/>
      <c r="I30" s="656"/>
      <c r="J30" s="657"/>
    </row>
    <row r="31" spans="1:10" ht="20.399999999999999" thickBot="1">
      <c r="A31" s="742" t="s">
        <v>527</v>
      </c>
      <c r="B31" s="743"/>
      <c r="C31" s="744"/>
      <c r="D31" s="745" t="s">
        <v>528</v>
      </c>
      <c r="E31" s="745"/>
      <c r="F31" s="745" t="s">
        <v>529</v>
      </c>
      <c r="G31" s="745"/>
      <c r="H31" s="746" t="s">
        <v>530</v>
      </c>
      <c r="I31" s="747"/>
      <c r="J31" s="748"/>
    </row>
    <row r="32" spans="1:10" ht="19.8">
      <c r="A32" s="736" t="s">
        <v>526</v>
      </c>
      <c r="B32" s="737"/>
      <c r="C32" s="738"/>
      <c r="D32" s="722"/>
      <c r="E32" s="723"/>
      <c r="F32" s="723"/>
      <c r="G32" s="723"/>
      <c r="H32" s="723"/>
      <c r="I32" s="723"/>
      <c r="J32" s="724"/>
    </row>
    <row r="33" spans="1:10" ht="16.5" customHeight="1" thickBot="1">
      <c r="A33" s="332"/>
      <c r="B33" s="333"/>
      <c r="C33" s="334"/>
      <c r="D33" s="725"/>
      <c r="E33" s="726"/>
      <c r="F33" s="726"/>
      <c r="G33" s="726"/>
      <c r="H33" s="726"/>
      <c r="I33" s="726"/>
      <c r="J33" s="727"/>
    </row>
    <row r="34" spans="1:10">
      <c r="A34" s="331"/>
      <c r="B34" s="330"/>
      <c r="C34" s="330"/>
      <c r="D34" s="330"/>
      <c r="E34" s="330"/>
      <c r="F34" s="331"/>
      <c r="G34" s="330"/>
      <c r="H34" s="330"/>
      <c r="I34" s="330"/>
      <c r="J34" s="330"/>
    </row>
    <row r="35" spans="1:10">
      <c r="A35" s="209"/>
      <c r="F35" s="209"/>
    </row>
    <row r="36" spans="1:10">
      <c r="A36" s="209"/>
      <c r="B36" s="209"/>
      <c r="C36" s="209"/>
    </row>
    <row r="37" spans="1:10">
      <c r="A37" s="209"/>
      <c r="B37" s="209"/>
      <c r="C37" s="209"/>
    </row>
    <row r="38" spans="1:10">
      <c r="A38" s="209"/>
      <c r="B38" s="209"/>
      <c r="C38" s="209"/>
    </row>
    <row r="39" spans="1:10">
      <c r="A39" s="209"/>
      <c r="B39" s="209"/>
      <c r="C39" s="209"/>
    </row>
    <row r="40" spans="1:10">
      <c r="A40" s="209"/>
      <c r="B40" s="209"/>
      <c r="C40" s="209"/>
    </row>
    <row r="41" spans="1:10">
      <c r="A41" s="209"/>
      <c r="B41" s="209"/>
      <c r="C41" s="209"/>
    </row>
    <row r="42" spans="1:10">
      <c r="A42" s="209"/>
      <c r="B42" s="209"/>
      <c r="C42" s="209"/>
    </row>
    <row r="43" spans="1:10">
      <c r="A43" s="209"/>
      <c r="B43" s="209"/>
      <c r="C43" s="209"/>
    </row>
    <row r="44" spans="1:10">
      <c r="A44" s="209"/>
      <c r="B44" s="209"/>
      <c r="C44" s="209"/>
    </row>
    <row r="45" spans="1:10">
      <c r="A45" s="209"/>
      <c r="B45" s="209"/>
      <c r="C45" s="209"/>
    </row>
    <row r="46" spans="1:10">
      <c r="A46" s="209"/>
      <c r="B46" s="209"/>
      <c r="C46" s="209"/>
    </row>
    <row r="47" spans="1:10">
      <c r="A47" s="209"/>
      <c r="B47" s="209"/>
      <c r="C47" s="209"/>
    </row>
    <row r="48" spans="1:10">
      <c r="A48" s="209"/>
      <c r="B48" s="209"/>
      <c r="C48" s="209"/>
    </row>
    <row r="49" spans="1:3">
      <c r="A49" s="209"/>
      <c r="B49" s="209"/>
      <c r="C49" s="209"/>
    </row>
    <row r="50" spans="1:3">
      <c r="A50" s="209"/>
      <c r="B50" s="209"/>
      <c r="C50" s="209"/>
    </row>
    <row r="51" spans="1:3">
      <c r="A51" s="209"/>
      <c r="B51" s="209"/>
      <c r="C51" s="209"/>
    </row>
    <row r="52" spans="1:3">
      <c r="A52" s="209"/>
      <c r="B52" s="209"/>
      <c r="C52" s="209"/>
    </row>
    <row r="53" spans="1:3">
      <c r="A53" s="209"/>
      <c r="B53" s="209"/>
      <c r="C53" s="209"/>
    </row>
    <row r="54" spans="1:3">
      <c r="A54" s="209"/>
      <c r="B54" s="209"/>
      <c r="C54" s="209"/>
    </row>
    <row r="55" spans="1:3">
      <c r="A55" s="209"/>
      <c r="B55" s="209"/>
      <c r="C55" s="209"/>
    </row>
    <row r="56" spans="1:3">
      <c r="A56" s="209"/>
      <c r="B56" s="209"/>
      <c r="C56" s="209"/>
    </row>
    <row r="57" spans="1:3">
      <c r="A57" s="209"/>
      <c r="B57" s="209"/>
      <c r="C57" s="209"/>
    </row>
    <row r="58" spans="1:3">
      <c r="A58" s="209"/>
      <c r="B58" s="209"/>
      <c r="C58" s="209"/>
    </row>
    <row r="59" spans="1:3">
      <c r="A59" s="209"/>
      <c r="B59" s="209"/>
      <c r="C59" s="209"/>
    </row>
    <row r="60" spans="1:3">
      <c r="A60" s="209"/>
      <c r="B60" s="209"/>
      <c r="C60" s="209"/>
    </row>
    <row r="61" spans="1:3">
      <c r="A61" s="209"/>
      <c r="B61" s="209"/>
      <c r="C61" s="209"/>
    </row>
    <row r="62" spans="1:3">
      <c r="A62" s="209"/>
      <c r="B62" s="209"/>
      <c r="C62" s="209"/>
    </row>
    <row r="63" spans="1:3">
      <c r="A63" s="209"/>
      <c r="B63" s="209"/>
      <c r="C63" s="209"/>
    </row>
    <row r="64" spans="1:3">
      <c r="A64" s="209"/>
      <c r="B64" s="209"/>
      <c r="C64" s="209"/>
    </row>
    <row r="65" spans="1:3">
      <c r="A65" s="209"/>
      <c r="B65" s="209"/>
      <c r="C65" s="209"/>
    </row>
    <row r="66" spans="1:3">
      <c r="A66" s="209"/>
      <c r="B66" s="209"/>
      <c r="C66" s="209"/>
    </row>
    <row r="67" spans="1:3">
      <c r="A67" s="209"/>
      <c r="B67" s="209"/>
      <c r="C67" s="209"/>
    </row>
    <row r="68" spans="1:3">
      <c r="A68" s="209"/>
      <c r="B68" s="209"/>
      <c r="C68" s="209"/>
    </row>
    <row r="69" spans="1:3">
      <c r="A69" s="209"/>
      <c r="B69" s="209"/>
      <c r="C69" s="209"/>
    </row>
    <row r="70" spans="1:3">
      <c r="A70" s="210"/>
      <c r="B70" s="210"/>
      <c r="C70" s="210"/>
    </row>
    <row r="71" spans="1:3">
      <c r="A71" s="210"/>
      <c r="B71" s="210"/>
      <c r="C71" s="210"/>
    </row>
    <row r="72" spans="1:3">
      <c r="A72" s="210"/>
      <c r="B72" s="210"/>
      <c r="C72" s="210"/>
    </row>
    <row r="73" spans="1:3">
      <c r="A73" s="210"/>
      <c r="B73" s="210"/>
      <c r="C73" s="210"/>
    </row>
    <row r="74" spans="1:3">
      <c r="A74" s="210"/>
      <c r="B74" s="210"/>
      <c r="C74" s="210"/>
    </row>
    <row r="75" spans="1:3">
      <c r="A75" s="210"/>
      <c r="B75" s="210"/>
      <c r="C75" s="210"/>
    </row>
    <row r="76" spans="1:3">
      <c r="A76" s="210"/>
      <c r="B76" s="210"/>
      <c r="C76" s="210"/>
    </row>
    <row r="77" spans="1:3">
      <c r="A77" s="210"/>
      <c r="B77" s="210"/>
      <c r="C77" s="210"/>
    </row>
    <row r="78" spans="1:3">
      <c r="A78" s="210"/>
      <c r="B78" s="210"/>
      <c r="C78" s="210"/>
    </row>
    <row r="79" spans="1:3">
      <c r="A79" s="210"/>
      <c r="B79" s="210"/>
      <c r="C79" s="210"/>
    </row>
    <row r="80" spans="1:3">
      <c r="A80" s="210"/>
      <c r="B80" s="210"/>
      <c r="C80" s="210"/>
    </row>
    <row r="81" spans="1:3">
      <c r="A81" s="210"/>
      <c r="B81" s="210"/>
      <c r="C81" s="210"/>
    </row>
    <row r="82" spans="1:3">
      <c r="A82" s="210"/>
      <c r="B82" s="210"/>
      <c r="C82" s="210"/>
    </row>
    <row r="83" spans="1:3">
      <c r="A83" s="210"/>
      <c r="B83" s="210"/>
      <c r="C83" s="210"/>
    </row>
    <row r="84" spans="1:3">
      <c r="A84" s="210"/>
      <c r="B84" s="210"/>
      <c r="C84" s="210"/>
    </row>
    <row r="85" spans="1:3">
      <c r="A85" s="210"/>
      <c r="B85" s="210"/>
      <c r="C85" s="210"/>
    </row>
    <row r="86" spans="1:3">
      <c r="A86" s="210"/>
      <c r="B86" s="210"/>
      <c r="C86" s="210"/>
    </row>
    <row r="87" spans="1:3">
      <c r="A87" s="210"/>
      <c r="B87" s="210"/>
      <c r="C87" s="210"/>
    </row>
    <row r="88" spans="1:3">
      <c r="A88" s="210"/>
      <c r="B88" s="210"/>
      <c r="C88" s="210"/>
    </row>
    <row r="89" spans="1:3">
      <c r="A89" s="210"/>
      <c r="B89" s="210"/>
      <c r="C89" s="210"/>
    </row>
    <row r="90" spans="1:3">
      <c r="A90" s="210"/>
      <c r="B90" s="210"/>
      <c r="C90" s="210"/>
    </row>
    <row r="91" spans="1:3">
      <c r="A91" s="210"/>
      <c r="B91" s="210"/>
      <c r="C91" s="210"/>
    </row>
    <row r="92" spans="1:3">
      <c r="A92" s="210"/>
      <c r="B92" s="210"/>
      <c r="C92" s="210"/>
    </row>
    <row r="93" spans="1:3">
      <c r="A93" s="210"/>
      <c r="B93" s="210"/>
      <c r="C93" s="210"/>
    </row>
    <row r="94" spans="1:3">
      <c r="A94" s="210"/>
      <c r="B94" s="210"/>
      <c r="C94" s="210"/>
    </row>
    <row r="95" spans="1:3">
      <c r="A95" s="210"/>
      <c r="B95" s="210"/>
      <c r="C95" s="210"/>
    </row>
    <row r="96" spans="1:3">
      <c r="A96" s="210"/>
      <c r="B96" s="210"/>
      <c r="C96" s="210"/>
    </row>
    <row r="97" spans="1:3">
      <c r="A97" s="210"/>
      <c r="B97" s="210"/>
      <c r="C97" s="210"/>
    </row>
    <row r="98" spans="1:3">
      <c r="A98" s="210"/>
      <c r="B98" s="210"/>
      <c r="C98" s="210"/>
    </row>
    <row r="99" spans="1:3">
      <c r="A99" s="210"/>
      <c r="B99" s="210"/>
      <c r="C99" s="210"/>
    </row>
    <row r="100" spans="1:3">
      <c r="A100" s="210"/>
      <c r="B100" s="210"/>
      <c r="C100" s="210"/>
    </row>
    <row r="101" spans="1:3">
      <c r="A101" s="210"/>
      <c r="B101" s="210"/>
      <c r="C101" s="210"/>
    </row>
    <row r="102" spans="1:3">
      <c r="A102" s="210"/>
      <c r="B102" s="210"/>
      <c r="C102" s="210"/>
    </row>
    <row r="103" spans="1:3">
      <c r="A103" s="210"/>
      <c r="B103" s="210"/>
      <c r="C103" s="210"/>
    </row>
    <row r="104" spans="1:3">
      <c r="A104" s="210"/>
      <c r="B104" s="210"/>
      <c r="C104" s="210"/>
    </row>
    <row r="105" spans="1:3">
      <c r="A105" s="210"/>
      <c r="B105" s="210"/>
      <c r="C105" s="210"/>
    </row>
    <row r="106" spans="1:3">
      <c r="A106" s="210"/>
      <c r="B106" s="210"/>
      <c r="C106" s="210"/>
    </row>
    <row r="107" spans="1:3">
      <c r="A107" s="210"/>
      <c r="B107" s="210"/>
      <c r="C107" s="210"/>
    </row>
    <row r="108" spans="1:3">
      <c r="A108" s="210"/>
      <c r="B108" s="210"/>
      <c r="C108" s="210"/>
    </row>
    <row r="109" spans="1:3">
      <c r="A109" s="210"/>
      <c r="B109" s="210"/>
      <c r="C109" s="210"/>
    </row>
    <row r="110" spans="1:3">
      <c r="A110" s="210"/>
      <c r="B110" s="210"/>
      <c r="C110" s="210"/>
    </row>
    <row r="111" spans="1:3">
      <c r="A111" s="210"/>
      <c r="B111" s="210"/>
      <c r="C111" s="210"/>
    </row>
    <row r="112" spans="1:3">
      <c r="A112" s="210"/>
      <c r="B112" s="210"/>
      <c r="C112" s="210"/>
    </row>
    <row r="113" spans="1:3">
      <c r="A113" s="210"/>
      <c r="B113" s="210"/>
      <c r="C113" s="210"/>
    </row>
    <row r="114" spans="1:3">
      <c r="A114" s="210"/>
      <c r="B114" s="210"/>
      <c r="C114" s="210"/>
    </row>
    <row r="115" spans="1:3">
      <c r="A115" s="210"/>
      <c r="B115" s="210"/>
      <c r="C115" s="210"/>
    </row>
  </sheetData>
  <sheetProtection password="89FC" sheet="1" objects="1" scenarios="1"/>
  <mergeCells count="45">
    <mergeCell ref="A5:J5"/>
    <mergeCell ref="F6:G6"/>
    <mergeCell ref="B1:G1"/>
    <mergeCell ref="H1:J1"/>
    <mergeCell ref="A2:J2"/>
    <mergeCell ref="A3:C3"/>
    <mergeCell ref="D3:F3"/>
    <mergeCell ref="A4:J4"/>
    <mergeCell ref="I6:J6"/>
    <mergeCell ref="B6:C6"/>
    <mergeCell ref="D6:E6"/>
    <mergeCell ref="A17:D17"/>
    <mergeCell ref="E17:F17"/>
    <mergeCell ref="G17:J17"/>
    <mergeCell ref="A21:J21"/>
    <mergeCell ref="A22:C22"/>
    <mergeCell ref="A19:D19"/>
    <mergeCell ref="G19:J19"/>
    <mergeCell ref="A20:D20"/>
    <mergeCell ref="G20:J20"/>
    <mergeCell ref="E18:F18"/>
    <mergeCell ref="E19:F19"/>
    <mergeCell ref="E20:F20"/>
    <mergeCell ref="A18:D18"/>
    <mergeCell ref="G18:J18"/>
    <mergeCell ref="F28:J28"/>
    <mergeCell ref="A29:C29"/>
    <mergeCell ref="D29:F29"/>
    <mergeCell ref="G29:J29"/>
    <mergeCell ref="D22:J22"/>
    <mergeCell ref="A23:B23"/>
    <mergeCell ref="A25:B25"/>
    <mergeCell ref="A28:C28"/>
    <mergeCell ref="D27:F27"/>
    <mergeCell ref="G27:J27"/>
    <mergeCell ref="A27:C27"/>
    <mergeCell ref="A32:C32"/>
    <mergeCell ref="D32:J33"/>
    <mergeCell ref="A30:C30"/>
    <mergeCell ref="D30:F30"/>
    <mergeCell ref="G30:J30"/>
    <mergeCell ref="A31:C31"/>
    <mergeCell ref="D31:E31"/>
    <mergeCell ref="F31:G31"/>
    <mergeCell ref="H31:J31"/>
  </mergeCells>
  <phoneticPr fontId="69" type="noConversion"/>
  <conditionalFormatting sqref="A4:J4">
    <cfRule type="expression" dxfId="1" priority="1">
      <formula>$I$3=2</formula>
    </cfRule>
    <cfRule type="expression" dxfId="0" priority="2">
      <formula>$I$3=3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 12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5" name="Drop Down 1">
              <controlPr defaultSize="0" autoLine="0" autoPict="0">
                <anchor moveWithCells="1">
                  <from>
                    <xdr:col>3</xdr:col>
                    <xdr:colOff>38100</xdr:colOff>
                    <xdr:row>2</xdr:row>
                    <xdr:rowOff>22860</xdr:rowOff>
                  </from>
                  <to>
                    <xdr:col>6</xdr:col>
                    <xdr:colOff>30480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6" name="Drop Down 2">
              <controlPr defaultSize="0" autoLine="0" autoPict="0">
                <anchor moveWithCells="1">
                  <from>
                    <xdr:col>1</xdr:col>
                    <xdr:colOff>76200</xdr:colOff>
                    <xdr:row>6</xdr:row>
                    <xdr:rowOff>30480</xdr:rowOff>
                  </from>
                  <to>
                    <xdr:col>2</xdr:col>
                    <xdr:colOff>617220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7" name="Drop Down 3">
              <controlPr defaultSize="0" autoLine="0" autoPict="0">
                <anchor moveWithCells="1">
                  <from>
                    <xdr:col>1</xdr:col>
                    <xdr:colOff>76200</xdr:colOff>
                    <xdr:row>7</xdr:row>
                    <xdr:rowOff>30480</xdr:rowOff>
                  </from>
                  <to>
                    <xdr:col>2</xdr:col>
                    <xdr:colOff>617220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8" name="Drop Down 4">
              <controlPr defaultSize="0" autoLine="0" autoPict="0">
                <anchor moveWithCells="1">
                  <from>
                    <xdr:col>1</xdr:col>
                    <xdr:colOff>76200</xdr:colOff>
                    <xdr:row>8</xdr:row>
                    <xdr:rowOff>30480</xdr:rowOff>
                  </from>
                  <to>
                    <xdr:col>2</xdr:col>
                    <xdr:colOff>617220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9" name="Drop Down 5">
              <controlPr defaultSize="0" autoLine="0" autoPict="0">
                <anchor moveWithCells="1">
                  <from>
                    <xdr:col>1</xdr:col>
                    <xdr:colOff>76200</xdr:colOff>
                    <xdr:row>9</xdr:row>
                    <xdr:rowOff>22860</xdr:rowOff>
                  </from>
                  <to>
                    <xdr:col>2</xdr:col>
                    <xdr:colOff>617220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10" name="Drop Down 6">
              <controlPr defaultSize="0" autoLine="0" autoPict="0">
                <anchor moveWithCells="1">
                  <from>
                    <xdr:col>1</xdr:col>
                    <xdr:colOff>76200</xdr:colOff>
                    <xdr:row>10</xdr:row>
                    <xdr:rowOff>30480</xdr:rowOff>
                  </from>
                  <to>
                    <xdr:col>2</xdr:col>
                    <xdr:colOff>617220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11" name="Drop Down 7">
              <controlPr defaultSize="0" autoLine="0" autoPict="0">
                <anchor moveWithCells="1">
                  <from>
                    <xdr:col>1</xdr:col>
                    <xdr:colOff>76200</xdr:colOff>
                    <xdr:row>11</xdr:row>
                    <xdr:rowOff>38100</xdr:rowOff>
                  </from>
                  <to>
                    <xdr:col>2</xdr:col>
                    <xdr:colOff>617220</xdr:colOff>
                    <xdr:row>11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12" name="Drop Down 8">
              <controlPr defaultSize="0" autoLine="0" autoPict="0">
                <anchor moveWithCells="1">
                  <from>
                    <xdr:col>1</xdr:col>
                    <xdr:colOff>76200</xdr:colOff>
                    <xdr:row>12</xdr:row>
                    <xdr:rowOff>38100</xdr:rowOff>
                  </from>
                  <to>
                    <xdr:col>2</xdr:col>
                    <xdr:colOff>617220</xdr:colOff>
                    <xdr:row>12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13" name="Drop Down 9">
              <controlPr defaultSize="0" autoLine="0" autoPict="0">
                <anchor moveWithCells="1">
                  <from>
                    <xdr:col>1</xdr:col>
                    <xdr:colOff>76200</xdr:colOff>
                    <xdr:row>13</xdr:row>
                    <xdr:rowOff>38100</xdr:rowOff>
                  </from>
                  <to>
                    <xdr:col>2</xdr:col>
                    <xdr:colOff>617220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14" name="Drop Down 10">
              <controlPr defaultSize="0" autoLine="0" autoPict="0">
                <anchor moveWithCells="1">
                  <from>
                    <xdr:col>1</xdr:col>
                    <xdr:colOff>76200</xdr:colOff>
                    <xdr:row>14</xdr:row>
                    <xdr:rowOff>38100</xdr:rowOff>
                  </from>
                  <to>
                    <xdr:col>2</xdr:col>
                    <xdr:colOff>617220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15" name="Drop Down 11">
              <controlPr defaultSize="0" autoLine="0" autoPict="0">
                <anchor moveWithCells="1">
                  <from>
                    <xdr:col>1</xdr:col>
                    <xdr:colOff>76200</xdr:colOff>
                    <xdr:row>15</xdr:row>
                    <xdr:rowOff>38100</xdr:rowOff>
                  </from>
                  <to>
                    <xdr:col>2</xdr:col>
                    <xdr:colOff>617220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16" name="Drop Down 12">
              <controlPr defaultSize="0" autoLine="0" autoPict="0">
                <anchor moveWithCells="1">
                  <from>
                    <xdr:col>5</xdr:col>
                    <xdr:colOff>60960</xdr:colOff>
                    <xdr:row>7</xdr:row>
                    <xdr:rowOff>30480</xdr:rowOff>
                  </from>
                  <to>
                    <xdr:col>7</xdr:col>
                    <xdr:colOff>15240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9" r:id="rId17" name="Drop Down 13">
              <controlPr defaultSize="0" autoLine="0" autoPict="0">
                <anchor moveWithCells="1">
                  <from>
                    <xdr:col>5</xdr:col>
                    <xdr:colOff>60960</xdr:colOff>
                    <xdr:row>8</xdr:row>
                    <xdr:rowOff>30480</xdr:rowOff>
                  </from>
                  <to>
                    <xdr:col>7</xdr:col>
                    <xdr:colOff>15240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0" r:id="rId18" name="Drop Down 14">
              <controlPr defaultSize="0" autoLine="0" autoPict="0">
                <anchor moveWithCells="1">
                  <from>
                    <xdr:col>5</xdr:col>
                    <xdr:colOff>60960</xdr:colOff>
                    <xdr:row>6</xdr:row>
                    <xdr:rowOff>30480</xdr:rowOff>
                  </from>
                  <to>
                    <xdr:col>7</xdr:col>
                    <xdr:colOff>15240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1" r:id="rId19" name="Drop Down 15">
              <controlPr defaultSize="0" autoLine="0" autoPict="0">
                <anchor moveWithCells="1">
                  <from>
                    <xdr:col>5</xdr:col>
                    <xdr:colOff>60960</xdr:colOff>
                    <xdr:row>9</xdr:row>
                    <xdr:rowOff>22860</xdr:rowOff>
                  </from>
                  <to>
                    <xdr:col>7</xdr:col>
                    <xdr:colOff>15240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20" name="Drop Down 16">
              <controlPr defaultSize="0" autoLine="0" autoPict="0">
                <anchor moveWithCells="1">
                  <from>
                    <xdr:col>5</xdr:col>
                    <xdr:colOff>60960</xdr:colOff>
                    <xdr:row>10</xdr:row>
                    <xdr:rowOff>30480</xdr:rowOff>
                  </from>
                  <to>
                    <xdr:col>7</xdr:col>
                    <xdr:colOff>15240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21" name="Drop Down 17">
              <controlPr defaultSize="0" autoLine="0" autoPict="0">
                <anchor moveWithCells="1">
                  <from>
                    <xdr:col>5</xdr:col>
                    <xdr:colOff>60960</xdr:colOff>
                    <xdr:row>11</xdr:row>
                    <xdr:rowOff>30480</xdr:rowOff>
                  </from>
                  <to>
                    <xdr:col>7</xdr:col>
                    <xdr:colOff>15240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4" r:id="rId22" name="Drop Down 18">
              <controlPr defaultSize="0" autoLine="0" autoPict="0">
                <anchor moveWithCells="1">
                  <from>
                    <xdr:col>5</xdr:col>
                    <xdr:colOff>60960</xdr:colOff>
                    <xdr:row>12</xdr:row>
                    <xdr:rowOff>30480</xdr:rowOff>
                  </from>
                  <to>
                    <xdr:col>7</xdr:col>
                    <xdr:colOff>15240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5" r:id="rId23" name="Drop Down 19">
              <controlPr defaultSize="0" autoLine="0" autoPict="0">
                <anchor moveWithCells="1">
                  <from>
                    <xdr:col>5</xdr:col>
                    <xdr:colOff>60960</xdr:colOff>
                    <xdr:row>13</xdr:row>
                    <xdr:rowOff>30480</xdr:rowOff>
                  </from>
                  <to>
                    <xdr:col>7</xdr:col>
                    <xdr:colOff>15240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6" r:id="rId24" name="Drop Down 20">
              <controlPr defaultSize="0" autoLine="0" autoPict="0">
                <anchor moveWithCells="1">
                  <from>
                    <xdr:col>5</xdr:col>
                    <xdr:colOff>60960</xdr:colOff>
                    <xdr:row>14</xdr:row>
                    <xdr:rowOff>30480</xdr:rowOff>
                  </from>
                  <to>
                    <xdr:col>7</xdr:col>
                    <xdr:colOff>15240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25" name="Drop Down 21">
              <controlPr defaultSize="0" autoLine="0" autoPict="0">
                <anchor moveWithCells="1">
                  <from>
                    <xdr:col>5</xdr:col>
                    <xdr:colOff>60960</xdr:colOff>
                    <xdr:row>15</xdr:row>
                    <xdr:rowOff>30480</xdr:rowOff>
                  </from>
                  <to>
                    <xdr:col>7</xdr:col>
                    <xdr:colOff>15240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6" r:id="rId26" name="Drop Down 30">
              <controlPr defaultSize="0" autoLine="0" autoPict="0">
                <anchor moveWithCells="1">
                  <from>
                    <xdr:col>3</xdr:col>
                    <xdr:colOff>68580</xdr:colOff>
                    <xdr:row>6</xdr:row>
                    <xdr:rowOff>30480</xdr:rowOff>
                  </from>
                  <to>
                    <xdr:col>4</xdr:col>
                    <xdr:colOff>601980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27" name="Drop Down 31">
              <controlPr defaultSize="0" autoLine="0" autoPict="0">
                <anchor moveWithCells="1">
                  <from>
                    <xdr:col>3</xdr:col>
                    <xdr:colOff>68580</xdr:colOff>
                    <xdr:row>7</xdr:row>
                    <xdr:rowOff>30480</xdr:rowOff>
                  </from>
                  <to>
                    <xdr:col>4</xdr:col>
                    <xdr:colOff>601980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8" r:id="rId28" name="Drop Down 32">
              <controlPr defaultSize="0" autoLine="0" autoPict="0">
                <anchor moveWithCells="1">
                  <from>
                    <xdr:col>3</xdr:col>
                    <xdr:colOff>68580</xdr:colOff>
                    <xdr:row>8</xdr:row>
                    <xdr:rowOff>30480</xdr:rowOff>
                  </from>
                  <to>
                    <xdr:col>4</xdr:col>
                    <xdr:colOff>601980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9" r:id="rId29" name="Drop Down 33">
              <controlPr defaultSize="0" autoLine="0" autoPict="0">
                <anchor moveWithCells="1">
                  <from>
                    <xdr:col>3</xdr:col>
                    <xdr:colOff>68580</xdr:colOff>
                    <xdr:row>9</xdr:row>
                    <xdr:rowOff>22860</xdr:rowOff>
                  </from>
                  <to>
                    <xdr:col>4</xdr:col>
                    <xdr:colOff>601980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0" r:id="rId30" name="Drop Down 34">
              <controlPr defaultSize="0" autoLine="0" autoPict="0">
                <anchor moveWithCells="1">
                  <from>
                    <xdr:col>3</xdr:col>
                    <xdr:colOff>68580</xdr:colOff>
                    <xdr:row>10</xdr:row>
                    <xdr:rowOff>30480</xdr:rowOff>
                  </from>
                  <to>
                    <xdr:col>4</xdr:col>
                    <xdr:colOff>601980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1" r:id="rId31" name="Drop Down 35">
              <controlPr defaultSize="0" autoLine="0" autoPict="0">
                <anchor moveWithCells="1">
                  <from>
                    <xdr:col>3</xdr:col>
                    <xdr:colOff>68580</xdr:colOff>
                    <xdr:row>11</xdr:row>
                    <xdr:rowOff>38100</xdr:rowOff>
                  </from>
                  <to>
                    <xdr:col>4</xdr:col>
                    <xdr:colOff>601980</xdr:colOff>
                    <xdr:row>11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2" r:id="rId32" name="Drop Down 36">
              <controlPr defaultSize="0" autoLine="0" autoPict="0">
                <anchor moveWithCells="1">
                  <from>
                    <xdr:col>3</xdr:col>
                    <xdr:colOff>68580</xdr:colOff>
                    <xdr:row>12</xdr:row>
                    <xdr:rowOff>38100</xdr:rowOff>
                  </from>
                  <to>
                    <xdr:col>4</xdr:col>
                    <xdr:colOff>601980</xdr:colOff>
                    <xdr:row>12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3" r:id="rId33" name="Drop Down 37">
              <controlPr defaultSize="0" autoLine="0" autoPict="0">
                <anchor moveWithCells="1">
                  <from>
                    <xdr:col>3</xdr:col>
                    <xdr:colOff>68580</xdr:colOff>
                    <xdr:row>13</xdr:row>
                    <xdr:rowOff>38100</xdr:rowOff>
                  </from>
                  <to>
                    <xdr:col>4</xdr:col>
                    <xdr:colOff>601980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4" r:id="rId34" name="Drop Down 38">
              <controlPr defaultSize="0" autoLine="0" autoPict="0">
                <anchor moveWithCells="1">
                  <from>
                    <xdr:col>3</xdr:col>
                    <xdr:colOff>68580</xdr:colOff>
                    <xdr:row>14</xdr:row>
                    <xdr:rowOff>38100</xdr:rowOff>
                  </from>
                  <to>
                    <xdr:col>4</xdr:col>
                    <xdr:colOff>601980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5" r:id="rId35" name="Drop Down 39">
              <controlPr defaultSize="0" autoLine="0" autoPict="0">
                <anchor moveWithCells="1">
                  <from>
                    <xdr:col>3</xdr:col>
                    <xdr:colOff>68580</xdr:colOff>
                    <xdr:row>15</xdr:row>
                    <xdr:rowOff>38100</xdr:rowOff>
                  </from>
                  <to>
                    <xdr:col>4</xdr:col>
                    <xdr:colOff>601980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6" r:id="rId36" name="Check Box 40">
              <controlPr defaultSize="0" autoFill="0" autoLine="0" autoPict="0">
                <anchor moveWithCells="1">
                  <from>
                    <xdr:col>3</xdr:col>
                    <xdr:colOff>152400</xdr:colOff>
                    <xdr:row>30</xdr:row>
                    <xdr:rowOff>0</xdr:rowOff>
                  </from>
                  <to>
                    <xdr:col>3</xdr:col>
                    <xdr:colOff>373380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7" r:id="rId37" name="Check Box 41">
              <controlPr defaultSize="0" autoFill="0" autoLine="0" autoPict="0">
                <anchor moveWithCells="1">
                  <from>
                    <xdr:col>5</xdr:col>
                    <xdr:colOff>99060</xdr:colOff>
                    <xdr:row>30</xdr:row>
                    <xdr:rowOff>0</xdr:rowOff>
                  </from>
                  <to>
                    <xdr:col>5</xdr:col>
                    <xdr:colOff>312420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8" r:id="rId38" name="Check Box 42">
              <controlPr defaultSize="0" autoFill="0" autoLine="0" autoPict="0">
                <anchor moveWithCells="1">
                  <from>
                    <xdr:col>7</xdr:col>
                    <xdr:colOff>7620</xdr:colOff>
                    <xdr:row>30</xdr:row>
                    <xdr:rowOff>0</xdr:rowOff>
                  </from>
                  <to>
                    <xdr:col>7</xdr:col>
                    <xdr:colOff>228600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9" r:id="rId39" name="Check Box 43">
              <controlPr defaultSize="0" autoFill="0" autoLine="0" autoPict="0">
                <anchor moveWithCells="1">
                  <from>
                    <xdr:col>0</xdr:col>
                    <xdr:colOff>601980</xdr:colOff>
                    <xdr:row>31</xdr:row>
                    <xdr:rowOff>0</xdr:rowOff>
                  </from>
                  <to>
                    <xdr:col>0</xdr:col>
                    <xdr:colOff>822960</xdr:colOff>
                    <xdr:row>32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工作表6"/>
  <dimension ref="A1:E42"/>
  <sheetViews>
    <sheetView zoomScaleNormal="100" workbookViewId="0">
      <selection activeCell="G4" sqref="G4"/>
    </sheetView>
  </sheetViews>
  <sheetFormatPr defaultColWidth="9" defaultRowHeight="15.6"/>
  <cols>
    <col min="1" max="1" width="16.6640625" style="313" customWidth="1"/>
    <col min="2" max="2" width="32.6640625" style="313" customWidth="1"/>
    <col min="3" max="3" width="15.44140625" style="313" customWidth="1"/>
    <col min="4" max="5" width="16.6640625" style="313" customWidth="1"/>
    <col min="6" max="16384" width="9" style="313"/>
  </cols>
  <sheetData>
    <row r="1" spans="1:5" ht="99.9" customHeight="1">
      <c r="A1" s="312"/>
      <c r="B1" s="525" t="s">
        <v>655</v>
      </c>
      <c r="C1" s="526"/>
      <c r="D1" s="525" t="s">
        <v>407</v>
      </c>
      <c r="E1" s="526"/>
    </row>
    <row r="2" spans="1:5" ht="19.8">
      <c r="A2" s="775" t="s">
        <v>662</v>
      </c>
      <c r="B2" s="775"/>
      <c r="C2" s="775"/>
      <c r="D2" s="775"/>
      <c r="E2" s="775"/>
    </row>
    <row r="3" spans="1:5" ht="90" customHeight="1">
      <c r="A3" s="376" t="s">
        <v>639</v>
      </c>
      <c r="B3" s="377" t="s">
        <v>663</v>
      </c>
      <c r="C3" s="376" t="s">
        <v>640</v>
      </c>
      <c r="D3" s="376" t="s">
        <v>641</v>
      </c>
      <c r="E3" s="376" t="s">
        <v>642</v>
      </c>
    </row>
    <row r="4" spans="1:5" ht="60" customHeight="1">
      <c r="A4" s="346" t="s">
        <v>552</v>
      </c>
      <c r="B4" s="349"/>
      <c r="C4" s="348"/>
      <c r="D4" s="345"/>
      <c r="E4" s="345"/>
    </row>
    <row r="5" spans="1:5" ht="60" customHeight="1">
      <c r="A5" s="346" t="s">
        <v>549</v>
      </c>
      <c r="B5" s="349"/>
      <c r="C5" s="347"/>
      <c r="D5" s="345"/>
      <c r="E5" s="345"/>
    </row>
    <row r="6" spans="1:5" ht="60" customHeight="1">
      <c r="A6" s="346" t="s">
        <v>550</v>
      </c>
      <c r="B6" s="349"/>
      <c r="C6" s="347"/>
      <c r="D6" s="345"/>
      <c r="E6" s="345"/>
    </row>
    <row r="7" spans="1:5" ht="60" customHeight="1">
      <c r="A7" s="346" t="s">
        <v>551</v>
      </c>
      <c r="B7" s="349"/>
      <c r="C7" s="347"/>
      <c r="D7" s="345"/>
      <c r="E7" s="345"/>
    </row>
    <row r="8" spans="1:5" ht="60" customHeight="1">
      <c r="A8" s="346" t="s">
        <v>548</v>
      </c>
      <c r="B8" s="349"/>
      <c r="C8" s="347"/>
      <c r="D8" s="345"/>
      <c r="E8" s="345"/>
    </row>
    <row r="9" spans="1:5" ht="60" customHeight="1">
      <c r="A9" s="346" t="s">
        <v>553</v>
      </c>
      <c r="B9" s="349"/>
      <c r="C9" s="347"/>
      <c r="D9" s="345"/>
      <c r="E9" s="345"/>
    </row>
    <row r="10" spans="1:5" ht="60" customHeight="1">
      <c r="A10" s="346" t="s">
        <v>547</v>
      </c>
      <c r="B10" s="349"/>
      <c r="C10" s="347"/>
      <c r="D10" s="345"/>
      <c r="E10" s="345"/>
    </row>
    <row r="11" spans="1:5" ht="120" customHeight="1">
      <c r="A11" s="346" t="s">
        <v>554</v>
      </c>
      <c r="B11" s="349"/>
      <c r="C11" s="347"/>
      <c r="D11" s="345"/>
      <c r="E11" s="345"/>
    </row>
    <row r="12" spans="1:5" ht="19.8">
      <c r="A12" s="343"/>
      <c r="B12" s="343"/>
      <c r="C12" s="343"/>
      <c r="D12" s="343"/>
      <c r="E12" s="343"/>
    </row>
    <row r="13" spans="1:5" ht="19.8">
      <c r="A13" s="343"/>
      <c r="B13" s="343"/>
      <c r="C13" s="343"/>
      <c r="D13" s="343"/>
      <c r="E13" s="343"/>
    </row>
    <row r="14" spans="1:5" ht="19.8">
      <c r="A14" s="343"/>
      <c r="B14" s="343"/>
      <c r="C14" s="343"/>
      <c r="D14" s="343"/>
      <c r="E14" s="343"/>
    </row>
    <row r="15" spans="1:5" ht="19.8">
      <c r="A15" s="343"/>
      <c r="B15" s="343"/>
      <c r="C15" s="343"/>
      <c r="D15" s="343"/>
      <c r="E15" s="343"/>
    </row>
    <row r="16" spans="1:5" ht="19.8">
      <c r="A16" s="343"/>
      <c r="B16" s="343"/>
      <c r="C16" s="343"/>
      <c r="D16" s="343"/>
      <c r="E16" s="343"/>
    </row>
    <row r="17" spans="1:5" ht="19.8">
      <c r="A17" s="343"/>
      <c r="B17" s="343"/>
      <c r="C17" s="343"/>
      <c r="D17" s="343"/>
      <c r="E17" s="343"/>
    </row>
    <row r="18" spans="1:5" ht="19.8">
      <c r="A18" s="343"/>
      <c r="B18" s="343"/>
      <c r="C18" s="343"/>
      <c r="D18" s="343"/>
      <c r="E18" s="343"/>
    </row>
    <row r="19" spans="1:5" ht="19.8">
      <c r="A19" s="343"/>
      <c r="B19" s="343"/>
      <c r="C19" s="343"/>
      <c r="D19" s="343"/>
      <c r="E19" s="343"/>
    </row>
    <row r="20" spans="1:5" ht="19.8">
      <c r="A20" s="344"/>
      <c r="B20" s="344"/>
      <c r="C20" s="344"/>
      <c r="D20" s="344"/>
      <c r="E20" s="344"/>
    </row>
    <row r="21" spans="1:5" ht="19.8">
      <c r="A21" s="344"/>
      <c r="B21" s="344"/>
      <c r="C21" s="344"/>
      <c r="D21" s="344"/>
      <c r="E21" s="344"/>
    </row>
    <row r="22" spans="1:5">
      <c r="A22" s="318"/>
      <c r="B22" s="318"/>
      <c r="C22" s="318"/>
      <c r="D22" s="318"/>
      <c r="E22" s="318"/>
    </row>
    <row r="23" spans="1:5">
      <c r="A23" s="318"/>
      <c r="B23" s="318"/>
      <c r="C23" s="318"/>
      <c r="D23" s="318"/>
      <c r="E23" s="318"/>
    </row>
    <row r="24" spans="1:5">
      <c r="A24" s="318"/>
      <c r="B24" s="318"/>
      <c r="C24" s="318"/>
      <c r="D24" s="318"/>
      <c r="E24" s="318"/>
    </row>
    <row r="25" spans="1:5">
      <c r="A25" s="318"/>
      <c r="B25" s="318"/>
      <c r="C25" s="318"/>
      <c r="D25" s="318"/>
      <c r="E25" s="318"/>
    </row>
    <row r="26" spans="1:5">
      <c r="A26" s="318"/>
      <c r="B26" s="318"/>
      <c r="C26" s="318"/>
      <c r="D26" s="318"/>
      <c r="E26" s="318"/>
    </row>
    <row r="27" spans="1:5">
      <c r="A27" s="318"/>
      <c r="B27" s="318"/>
      <c r="C27" s="318"/>
      <c r="D27" s="318"/>
      <c r="E27" s="318"/>
    </row>
    <row r="28" spans="1:5">
      <c r="A28" s="318"/>
      <c r="B28" s="318"/>
      <c r="C28" s="318"/>
      <c r="D28" s="318"/>
      <c r="E28" s="318"/>
    </row>
    <row r="29" spans="1:5">
      <c r="A29" s="318"/>
      <c r="B29" s="318"/>
      <c r="C29" s="318"/>
      <c r="D29" s="318"/>
      <c r="E29" s="318"/>
    </row>
    <row r="30" spans="1:5">
      <c r="A30" s="318"/>
      <c r="B30" s="318"/>
      <c r="C30" s="318"/>
      <c r="D30" s="318"/>
      <c r="E30" s="318"/>
    </row>
    <row r="31" spans="1:5">
      <c r="A31" s="318"/>
      <c r="B31" s="318"/>
      <c r="C31" s="318"/>
      <c r="D31" s="318"/>
      <c r="E31" s="318"/>
    </row>
    <row r="32" spans="1:5">
      <c r="A32" s="318"/>
      <c r="B32" s="318"/>
      <c r="C32" s="318"/>
      <c r="D32" s="318"/>
      <c r="E32" s="318"/>
    </row>
    <row r="33" spans="1:5">
      <c r="A33" s="318"/>
      <c r="B33" s="318"/>
      <c r="C33" s="318"/>
      <c r="D33" s="318"/>
      <c r="E33" s="318"/>
    </row>
    <row r="34" spans="1:5">
      <c r="A34" s="318"/>
      <c r="B34" s="318"/>
      <c r="C34" s="318"/>
      <c r="D34" s="318"/>
      <c r="E34" s="318"/>
    </row>
    <row r="35" spans="1:5">
      <c r="A35" s="318"/>
      <c r="B35" s="318"/>
      <c r="C35" s="318"/>
      <c r="D35" s="318"/>
      <c r="E35" s="318"/>
    </row>
    <row r="36" spans="1:5">
      <c r="A36" s="318"/>
      <c r="B36" s="318"/>
      <c r="C36" s="318"/>
      <c r="D36" s="318"/>
      <c r="E36" s="318"/>
    </row>
    <row r="37" spans="1:5">
      <c r="A37" s="318"/>
      <c r="B37" s="318"/>
      <c r="C37" s="318"/>
      <c r="D37" s="318"/>
      <c r="E37" s="318"/>
    </row>
    <row r="38" spans="1:5">
      <c r="A38" s="318"/>
      <c r="B38" s="318"/>
      <c r="C38" s="318"/>
      <c r="D38" s="318"/>
      <c r="E38" s="318"/>
    </row>
    <row r="39" spans="1:5">
      <c r="A39" s="318"/>
      <c r="B39" s="318"/>
      <c r="C39" s="318"/>
      <c r="D39" s="318"/>
      <c r="E39" s="318"/>
    </row>
    <row r="40" spans="1:5">
      <c r="A40" s="318"/>
      <c r="B40" s="318"/>
      <c r="C40" s="318"/>
      <c r="D40" s="318"/>
      <c r="E40" s="318"/>
    </row>
    <row r="41" spans="1:5">
      <c r="A41" s="318"/>
      <c r="B41" s="318"/>
      <c r="C41" s="318"/>
      <c r="D41" s="318"/>
      <c r="E41" s="318"/>
    </row>
    <row r="42" spans="1:5">
      <c r="A42" s="318"/>
      <c r="B42" s="318"/>
      <c r="C42" s="318"/>
      <c r="D42" s="318"/>
      <c r="E42" s="318"/>
    </row>
  </sheetData>
  <sheetProtection password="89FC" sheet="1" objects="1" scenarios="1"/>
  <mergeCells count="3">
    <mergeCell ref="B1:C1"/>
    <mergeCell ref="D1:E1"/>
    <mergeCell ref="A2:E2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 13 頁，共 &amp; 14 頁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工作表12"/>
  <dimension ref="A1:I39"/>
  <sheetViews>
    <sheetView zoomScaleNormal="100" workbookViewId="0">
      <selection activeCell="M8" sqref="M8"/>
    </sheetView>
  </sheetViews>
  <sheetFormatPr defaultColWidth="9" defaultRowHeight="16.2"/>
  <cols>
    <col min="1" max="3" width="9" style="365"/>
    <col min="4" max="4" width="9.6640625" style="365" bestFit="1" customWidth="1"/>
    <col min="5" max="16384" width="9" style="365"/>
  </cols>
  <sheetData>
    <row r="1" spans="1:9">
      <c r="A1" s="776"/>
      <c r="B1" s="776"/>
      <c r="C1" s="777" t="s">
        <v>664</v>
      </c>
      <c r="D1" s="778"/>
      <c r="E1" s="778"/>
      <c r="F1" s="778"/>
      <c r="G1" s="779" t="s">
        <v>628</v>
      </c>
      <c r="H1" s="780"/>
      <c r="I1" s="781"/>
    </row>
    <row r="2" spans="1:9">
      <c r="A2" s="776"/>
      <c r="B2" s="776"/>
      <c r="C2" s="778"/>
      <c r="D2" s="778"/>
      <c r="E2" s="778"/>
      <c r="F2" s="778"/>
      <c r="G2" s="782"/>
      <c r="H2" s="783"/>
      <c r="I2" s="784"/>
    </row>
    <row r="3" spans="1:9">
      <c r="A3" s="776"/>
      <c r="B3" s="776"/>
      <c r="C3" s="778"/>
      <c r="D3" s="778"/>
      <c r="E3" s="778"/>
      <c r="F3" s="778"/>
      <c r="G3" s="782"/>
      <c r="H3" s="783"/>
      <c r="I3" s="784"/>
    </row>
    <row r="4" spans="1:9">
      <c r="A4" s="776"/>
      <c r="B4" s="776"/>
      <c r="C4" s="778"/>
      <c r="D4" s="778"/>
      <c r="E4" s="778"/>
      <c r="F4" s="778"/>
      <c r="G4" s="782"/>
      <c r="H4" s="783"/>
      <c r="I4" s="784"/>
    </row>
    <row r="5" spans="1:9">
      <c r="A5" s="776"/>
      <c r="B5" s="776"/>
      <c r="C5" s="778"/>
      <c r="D5" s="778"/>
      <c r="E5" s="778"/>
      <c r="F5" s="778"/>
      <c r="G5" s="785"/>
      <c r="H5" s="786"/>
      <c r="I5" s="787"/>
    </row>
    <row r="6" spans="1:9" ht="69.900000000000006" customHeight="1">
      <c r="A6" s="788" t="s">
        <v>643</v>
      </c>
      <c r="B6" s="789"/>
      <c r="C6" s="789"/>
      <c r="D6" s="789"/>
      <c r="E6" s="789"/>
      <c r="F6" s="789"/>
      <c r="G6" s="789"/>
      <c r="H6" s="789"/>
      <c r="I6" s="790"/>
    </row>
    <row r="7" spans="1:9">
      <c r="A7" s="796" t="s">
        <v>634</v>
      </c>
      <c r="B7" s="796"/>
      <c r="C7" s="796"/>
      <c r="D7" s="796"/>
      <c r="E7" s="796"/>
      <c r="F7" s="796"/>
      <c r="G7" s="796"/>
      <c r="H7" s="796"/>
      <c r="I7" s="796"/>
    </row>
    <row r="8" spans="1:9" ht="73.8">
      <c r="A8" s="370" t="s">
        <v>600</v>
      </c>
      <c r="B8" s="371" t="s">
        <v>593</v>
      </c>
      <c r="C8" s="371" t="s">
        <v>594</v>
      </c>
      <c r="D8" s="371" t="s">
        <v>595</v>
      </c>
      <c r="E8" s="371" t="s">
        <v>596</v>
      </c>
      <c r="F8" s="371" t="s">
        <v>548</v>
      </c>
      <c r="G8" s="371" t="s">
        <v>597</v>
      </c>
      <c r="H8" s="371" t="s">
        <v>598</v>
      </c>
      <c r="I8" s="371" t="s">
        <v>294</v>
      </c>
    </row>
    <row r="9" spans="1:9">
      <c r="A9" s="372" t="s">
        <v>601</v>
      </c>
      <c r="B9" s="372">
        <f>'(三)R9版用水平衡圖(有製程)'!Y33+'(三)R9版用水平衡圖(有製程)'!W34</f>
        <v>0</v>
      </c>
      <c r="C9" s="372">
        <f>'(三)R9版用水平衡圖(有製程)'!W13</f>
        <v>0</v>
      </c>
      <c r="D9" s="372"/>
      <c r="E9" s="372">
        <f>'(三)R9版用水平衡圖(有製程)'!W27</f>
        <v>0</v>
      </c>
      <c r="F9" s="372">
        <f>'(三)R9版用水平衡圖(有製程)'!Q15</f>
        <v>0</v>
      </c>
      <c r="G9" s="372"/>
      <c r="H9" s="372"/>
      <c r="I9" s="372"/>
    </row>
    <row r="10" spans="1:9">
      <c r="A10" s="372" t="s">
        <v>602</v>
      </c>
      <c r="B10" s="372"/>
      <c r="C10" s="372"/>
      <c r="D10" s="372"/>
      <c r="E10" s="372"/>
      <c r="F10" s="372">
        <f>'(三)R9版用水平衡圖(有製程)'!S17</f>
        <v>0</v>
      </c>
      <c r="G10" s="372">
        <f>'(三)R9版用水平衡圖(有製程)'!P35</f>
        <v>0</v>
      </c>
      <c r="H10" s="372"/>
      <c r="I10" s="372">
        <f>'(三)R9版用水平衡圖(有製程)'!M20+'(三)R9版用水平衡圖(有製程)'!V22</f>
        <v>0</v>
      </c>
    </row>
    <row r="11" spans="1:9">
      <c r="A11" s="372" t="s">
        <v>603</v>
      </c>
      <c r="B11" s="372">
        <f>'(三)R9版用水平衡圖(有製程)'!AA34</f>
        <v>0</v>
      </c>
      <c r="C11" s="372"/>
      <c r="D11" s="372"/>
      <c r="E11" s="372">
        <f>'(三)R9版用水平衡圖(有製程)'!AB28</f>
        <v>0</v>
      </c>
      <c r="F11" s="372"/>
      <c r="G11" s="372"/>
      <c r="H11" s="372">
        <f>'(三)R9版用水平衡圖(有製程)'!Y40+'(三)R9版用水平衡圖(有製程)'!K5</f>
        <v>0</v>
      </c>
      <c r="I11" s="372"/>
    </row>
    <row r="12" spans="1:9">
      <c r="A12" s="372" t="s">
        <v>604</v>
      </c>
      <c r="B12" s="372"/>
      <c r="C12" s="372"/>
      <c r="D12" s="372"/>
      <c r="E12" s="372"/>
      <c r="F12" s="372"/>
      <c r="G12" s="372"/>
      <c r="H12" s="372"/>
      <c r="I12" s="372"/>
    </row>
    <row r="13" spans="1:9">
      <c r="A13" s="795" t="s">
        <v>617</v>
      </c>
      <c r="B13" s="795"/>
      <c r="C13" s="795"/>
      <c r="D13" s="795"/>
      <c r="E13" s="795"/>
      <c r="F13" s="795"/>
      <c r="G13" s="795"/>
      <c r="H13" s="795"/>
      <c r="I13" s="795"/>
    </row>
    <row r="14" spans="1:9">
      <c r="A14" s="372" t="s">
        <v>605</v>
      </c>
      <c r="B14" s="372" t="s">
        <v>606</v>
      </c>
      <c r="C14" s="372" t="s">
        <v>608</v>
      </c>
      <c r="D14" s="372" t="s">
        <v>610</v>
      </c>
      <c r="E14" s="372" t="s">
        <v>612</v>
      </c>
      <c r="F14" s="372" t="s">
        <v>613</v>
      </c>
      <c r="G14" s="372" t="s">
        <v>614</v>
      </c>
      <c r="H14" s="372" t="s">
        <v>615</v>
      </c>
      <c r="I14" s="372" t="s">
        <v>294</v>
      </c>
    </row>
    <row r="15" spans="1:9">
      <c r="A15" s="372" t="s">
        <v>619</v>
      </c>
      <c r="B15" s="372">
        <f>'(三)R9版用水平衡圖(有製程)'!B11</f>
        <v>0</v>
      </c>
      <c r="C15" s="372"/>
      <c r="D15" s="372"/>
      <c r="E15" s="372"/>
      <c r="F15" s="372">
        <f>'(三)R9版用水平衡圖(有製程)'!B32</f>
        <v>0</v>
      </c>
      <c r="G15" s="372">
        <f>'(三)R9版用水平衡圖(有製程)'!B29</f>
        <v>0</v>
      </c>
      <c r="H15" s="372">
        <f>'(三)R9版用水平衡圖(有製程)'!B26</f>
        <v>0</v>
      </c>
      <c r="I15" s="372"/>
    </row>
    <row r="16" spans="1:9">
      <c r="A16" s="796" t="s">
        <v>616</v>
      </c>
      <c r="B16" s="796"/>
      <c r="C16" s="796"/>
      <c r="D16" s="373" t="str">
        <f>IFERROR((SUM(B9:I9)+SUM(B10:I10)+G15+H15)/(SUM(B15:I15)+SUM(B9:I9)+SUM(B10:I10))," ")</f>
        <v xml:space="preserve"> </v>
      </c>
      <c r="E16" s="791" t="s">
        <v>632</v>
      </c>
      <c r="F16" s="792"/>
      <c r="G16" s="792"/>
      <c r="H16" s="792"/>
      <c r="I16" s="792"/>
    </row>
    <row r="17" spans="1:9">
      <c r="A17" s="796" t="s">
        <v>618</v>
      </c>
      <c r="B17" s="796"/>
      <c r="C17" s="796"/>
      <c r="D17" s="373" t="e">
        <f>'(三)R9版用水平衡圖(有製程)'!R51</f>
        <v>#DIV/0!</v>
      </c>
      <c r="E17" s="793"/>
      <c r="F17" s="794"/>
      <c r="G17" s="794"/>
      <c r="H17" s="794"/>
      <c r="I17" s="794"/>
    </row>
    <row r="18" spans="1:9" ht="39.9" customHeight="1">
      <c r="A18" s="797" t="s">
        <v>625</v>
      </c>
      <c r="B18" s="798"/>
      <c r="C18" s="798"/>
      <c r="D18" s="798"/>
      <c r="E18" s="798"/>
      <c r="F18" s="798"/>
      <c r="G18" s="798"/>
      <c r="H18" s="798"/>
      <c r="I18" s="798"/>
    </row>
    <row r="19" spans="1:9">
      <c r="A19" s="798" t="s">
        <v>620</v>
      </c>
      <c r="B19" s="798"/>
      <c r="C19" s="798" t="s">
        <v>621</v>
      </c>
      <c r="D19" s="798"/>
      <c r="E19" s="798" t="s">
        <v>623</v>
      </c>
      <c r="F19" s="798"/>
      <c r="G19" s="798" t="s">
        <v>630</v>
      </c>
      <c r="H19" s="798"/>
      <c r="I19" s="367"/>
    </row>
    <row r="20" spans="1:9">
      <c r="A20" s="798">
        <v>1</v>
      </c>
      <c r="B20" s="798"/>
      <c r="C20" s="799"/>
      <c r="D20" s="799"/>
      <c r="E20" s="799"/>
      <c r="F20" s="799"/>
      <c r="G20" s="799"/>
      <c r="H20" s="799"/>
      <c r="I20" s="378"/>
    </row>
    <row r="21" spans="1:9">
      <c r="A21" s="798">
        <v>2</v>
      </c>
      <c r="B21" s="798"/>
      <c r="C21" s="799"/>
      <c r="D21" s="799"/>
      <c r="E21" s="799"/>
      <c r="F21" s="799"/>
      <c r="G21" s="799"/>
      <c r="H21" s="799"/>
      <c r="I21" s="378"/>
    </row>
    <row r="22" spans="1:9">
      <c r="A22" s="798">
        <v>3</v>
      </c>
      <c r="B22" s="798"/>
      <c r="C22" s="799"/>
      <c r="D22" s="799"/>
      <c r="E22" s="799"/>
      <c r="F22" s="799"/>
      <c r="G22" s="799"/>
      <c r="H22" s="799"/>
      <c r="I22" s="378"/>
    </row>
    <row r="23" spans="1:9">
      <c r="A23" s="798">
        <v>4</v>
      </c>
      <c r="B23" s="798"/>
      <c r="C23" s="799"/>
      <c r="D23" s="799"/>
      <c r="E23" s="799"/>
      <c r="F23" s="799"/>
      <c r="G23" s="799"/>
      <c r="H23" s="799"/>
      <c r="I23" s="378"/>
    </row>
    <row r="24" spans="1:9" ht="39.9" customHeight="1">
      <c r="A24" s="800" t="s">
        <v>624</v>
      </c>
      <c r="B24" s="801"/>
      <c r="C24" s="801"/>
      <c r="D24" s="801"/>
      <c r="E24" s="801"/>
      <c r="F24" s="801"/>
      <c r="G24" s="801"/>
      <c r="H24" s="801"/>
      <c r="I24" s="801"/>
    </row>
    <row r="25" spans="1:9">
      <c r="A25" s="801" t="s">
        <v>620</v>
      </c>
      <c r="B25" s="801"/>
      <c r="C25" s="801" t="s">
        <v>621</v>
      </c>
      <c r="D25" s="801"/>
      <c r="E25" s="801" t="s">
        <v>623</v>
      </c>
      <c r="F25" s="801"/>
      <c r="G25" s="801" t="s">
        <v>631</v>
      </c>
      <c r="H25" s="801"/>
      <c r="I25" s="368"/>
    </row>
    <row r="26" spans="1:9">
      <c r="A26" s="801">
        <v>1</v>
      </c>
      <c r="B26" s="801"/>
      <c r="C26" s="799"/>
      <c r="D26" s="799"/>
      <c r="E26" s="799"/>
      <c r="F26" s="799"/>
      <c r="G26" s="799"/>
      <c r="H26" s="799"/>
      <c r="I26" s="378"/>
    </row>
    <row r="27" spans="1:9">
      <c r="A27" s="801">
        <v>2</v>
      </c>
      <c r="B27" s="801"/>
      <c r="C27" s="799"/>
      <c r="D27" s="799"/>
      <c r="E27" s="799"/>
      <c r="F27" s="799"/>
      <c r="G27" s="799"/>
      <c r="H27" s="799"/>
      <c r="I27" s="378"/>
    </row>
    <row r="28" spans="1:9">
      <c r="A28" s="801">
        <v>3</v>
      </c>
      <c r="B28" s="801"/>
      <c r="C28" s="799"/>
      <c r="D28" s="799"/>
      <c r="E28" s="799"/>
      <c r="F28" s="799"/>
      <c r="G28" s="799"/>
      <c r="H28" s="799"/>
      <c r="I28" s="378"/>
    </row>
    <row r="29" spans="1:9">
      <c r="A29" s="801">
        <v>4</v>
      </c>
      <c r="B29" s="801"/>
      <c r="C29" s="799"/>
      <c r="D29" s="799"/>
      <c r="E29" s="802"/>
      <c r="F29" s="802"/>
      <c r="G29" s="802"/>
      <c r="H29" s="802"/>
      <c r="I29" s="379"/>
    </row>
    <row r="30" spans="1:9" ht="39.9" customHeight="1">
      <c r="A30" s="803" t="s">
        <v>626</v>
      </c>
      <c r="B30" s="804"/>
      <c r="C30" s="804"/>
      <c r="D30" s="804"/>
      <c r="E30" s="805" t="s">
        <v>644</v>
      </c>
      <c r="F30" s="806"/>
      <c r="G30" s="806"/>
      <c r="H30" s="806"/>
      <c r="I30" s="807"/>
    </row>
    <row r="31" spans="1:9" ht="16.5" customHeight="1">
      <c r="A31" s="817" t="s">
        <v>627</v>
      </c>
      <c r="B31" s="817"/>
      <c r="C31" s="817" t="s">
        <v>622</v>
      </c>
      <c r="D31" s="820"/>
      <c r="E31" s="808"/>
      <c r="F31" s="809"/>
      <c r="G31" s="809"/>
      <c r="H31" s="809"/>
      <c r="I31" s="810"/>
    </row>
    <row r="32" spans="1:9">
      <c r="A32" s="817" t="s">
        <v>607</v>
      </c>
      <c r="B32" s="817"/>
      <c r="C32" s="818"/>
      <c r="D32" s="819"/>
      <c r="E32" s="808"/>
      <c r="F32" s="809"/>
      <c r="G32" s="809"/>
      <c r="H32" s="809"/>
      <c r="I32" s="810"/>
    </row>
    <row r="33" spans="1:9">
      <c r="A33" s="817" t="s">
        <v>609</v>
      </c>
      <c r="B33" s="817"/>
      <c r="C33" s="818"/>
      <c r="D33" s="819"/>
      <c r="E33" s="808"/>
      <c r="F33" s="809"/>
      <c r="G33" s="809"/>
      <c r="H33" s="809"/>
      <c r="I33" s="810"/>
    </row>
    <row r="34" spans="1:9">
      <c r="A34" s="817" t="s">
        <v>611</v>
      </c>
      <c r="B34" s="817"/>
      <c r="C34" s="818"/>
      <c r="D34" s="819"/>
      <c r="E34" s="808"/>
      <c r="F34" s="809"/>
      <c r="G34" s="809"/>
      <c r="H34" s="809"/>
      <c r="I34" s="810"/>
    </row>
    <row r="35" spans="1:9">
      <c r="A35" s="817" t="s">
        <v>599</v>
      </c>
      <c r="B35" s="817"/>
      <c r="C35" s="818"/>
      <c r="D35" s="819"/>
      <c r="E35" s="811"/>
      <c r="F35" s="812"/>
      <c r="G35" s="812"/>
      <c r="H35" s="812"/>
      <c r="I35" s="813"/>
    </row>
    <row r="36" spans="1:9" ht="16.5" customHeight="1">
      <c r="A36" s="821" t="s">
        <v>616</v>
      </c>
      <c r="B36" s="821"/>
      <c r="C36" s="821"/>
      <c r="D36" s="369" t="str">
        <f>IFERROR((SUM(B9:I9)+SUM(G20:H23)+SUM(B10:I10)+SUM(G26:H29)+G15+H15)/(SUM(B15:I15)+SUM(C32:D35)+SUM(B9:I9)+SUM(G20:H23)+SUM(B10:I10))," ")</f>
        <v xml:space="preserve"> </v>
      </c>
      <c r="E36" s="814" t="s">
        <v>629</v>
      </c>
      <c r="F36" s="815"/>
      <c r="G36" s="815"/>
      <c r="H36" s="815"/>
      <c r="I36" s="816"/>
    </row>
    <row r="37" spans="1:9">
      <c r="A37" s="366"/>
      <c r="B37" s="366"/>
      <c r="C37" s="366"/>
      <c r="D37" s="366"/>
      <c r="E37" s="366"/>
      <c r="F37" s="366"/>
      <c r="G37" s="366"/>
      <c r="H37" s="366"/>
      <c r="I37" s="366"/>
    </row>
    <row r="38" spans="1:9">
      <c r="A38" s="366"/>
      <c r="B38" s="366"/>
      <c r="C38" s="366"/>
      <c r="D38" s="366"/>
      <c r="E38" s="366"/>
      <c r="F38" s="366"/>
      <c r="G38" s="366"/>
      <c r="H38" s="366"/>
      <c r="I38" s="366"/>
    </row>
    <row r="39" spans="1:9">
      <c r="A39" s="366"/>
      <c r="B39" s="366"/>
      <c r="C39" s="366"/>
      <c r="D39" s="366"/>
      <c r="E39" s="366"/>
      <c r="F39" s="366"/>
      <c r="G39" s="366"/>
      <c r="H39" s="366"/>
      <c r="I39" s="366"/>
    </row>
  </sheetData>
  <sheetProtection password="89FC" sheet="1" objects="1" scenarios="1"/>
  <mergeCells count="65">
    <mergeCell ref="A30:D30"/>
    <mergeCell ref="E30:I35"/>
    <mergeCell ref="E36:I36"/>
    <mergeCell ref="A35:B35"/>
    <mergeCell ref="C35:D35"/>
    <mergeCell ref="A31:B31"/>
    <mergeCell ref="C31:D31"/>
    <mergeCell ref="A36:C36"/>
    <mergeCell ref="A33:B33"/>
    <mergeCell ref="C33:D33"/>
    <mergeCell ref="A34:B34"/>
    <mergeCell ref="C34:D34"/>
    <mergeCell ref="A32:B32"/>
    <mergeCell ref="C32:D32"/>
    <mergeCell ref="A29:B29"/>
    <mergeCell ref="C29:D29"/>
    <mergeCell ref="E29:F29"/>
    <mergeCell ref="G29:H29"/>
    <mergeCell ref="A27:B27"/>
    <mergeCell ref="C27:D27"/>
    <mergeCell ref="E27:F27"/>
    <mergeCell ref="G27:H27"/>
    <mergeCell ref="A24:I24"/>
    <mergeCell ref="A28:B28"/>
    <mergeCell ref="C28:D28"/>
    <mergeCell ref="E28:F28"/>
    <mergeCell ref="G28:H28"/>
    <mergeCell ref="A25:B25"/>
    <mergeCell ref="C25:D25"/>
    <mergeCell ref="E25:F25"/>
    <mergeCell ref="G25:H25"/>
    <mergeCell ref="A26:B26"/>
    <mergeCell ref="C26:D26"/>
    <mergeCell ref="E26:F26"/>
    <mergeCell ref="G26:H26"/>
    <mergeCell ref="A23:B23"/>
    <mergeCell ref="C23:D23"/>
    <mergeCell ref="E23:F23"/>
    <mergeCell ref="G23:H23"/>
    <mergeCell ref="E20:F20"/>
    <mergeCell ref="G20:H20"/>
    <mergeCell ref="A22:B22"/>
    <mergeCell ref="C22:D22"/>
    <mergeCell ref="E22:F22"/>
    <mergeCell ref="G22:H22"/>
    <mergeCell ref="A21:B21"/>
    <mergeCell ref="C21:D21"/>
    <mergeCell ref="E21:F21"/>
    <mergeCell ref="G21:H21"/>
    <mergeCell ref="A20:B20"/>
    <mergeCell ref="C20:D20"/>
    <mergeCell ref="A18:I18"/>
    <mergeCell ref="A19:B19"/>
    <mergeCell ref="C19:D19"/>
    <mergeCell ref="E19:F19"/>
    <mergeCell ref="G19:H19"/>
    <mergeCell ref="A1:B5"/>
    <mergeCell ref="C1:F5"/>
    <mergeCell ref="G1:I5"/>
    <mergeCell ref="A6:I6"/>
    <mergeCell ref="E16:I17"/>
    <mergeCell ref="A13:I13"/>
    <mergeCell ref="A16:C16"/>
    <mergeCell ref="A17:C17"/>
    <mergeCell ref="A7:I7"/>
  </mergeCells>
  <phoneticPr fontId="69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&amp;C&amp;"標楷體,粗體"&amp;14第 &amp; 14 頁，共 &amp; 14 頁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工作表51"/>
  <dimension ref="A1:P20"/>
  <sheetViews>
    <sheetView zoomScaleNormal="100" workbookViewId="0">
      <selection activeCell="E13" sqref="E13"/>
    </sheetView>
  </sheetViews>
  <sheetFormatPr defaultRowHeight="16.2"/>
  <cols>
    <col min="1" max="1" width="45.6640625" customWidth="1"/>
    <col min="2" max="4" width="14" bestFit="1" customWidth="1"/>
    <col min="5" max="5" width="30" customWidth="1"/>
    <col min="6" max="6" width="9" customWidth="1"/>
  </cols>
  <sheetData>
    <row r="1" spans="1:16" ht="16.8" thickBot="1"/>
    <row r="2" spans="1:16" ht="18.600000000000001" thickBot="1">
      <c r="A2" s="30" t="s">
        <v>211</v>
      </c>
      <c r="B2" s="31" t="s">
        <v>148</v>
      </c>
      <c r="C2" s="31" t="s">
        <v>219</v>
      </c>
      <c r="D2" s="31" t="s">
        <v>149</v>
      </c>
      <c r="E2" s="31" t="s">
        <v>217</v>
      </c>
      <c r="I2" s="374"/>
      <c r="J2" s="374"/>
      <c r="K2" s="375"/>
      <c r="L2" s="374"/>
      <c r="M2" s="374"/>
      <c r="N2" s="374"/>
      <c r="O2" s="374"/>
      <c r="P2" s="374"/>
    </row>
    <row r="3" spans="1:16" ht="39.9" customHeight="1" thickBot="1">
      <c r="A3" s="36" t="s">
        <v>212</v>
      </c>
      <c r="B3" s="37" t="s">
        <v>201</v>
      </c>
      <c r="C3" s="4" t="s">
        <v>222</v>
      </c>
      <c r="D3" s="4" t="s">
        <v>203</v>
      </c>
      <c r="E3" s="73" t="s">
        <v>224</v>
      </c>
      <c r="I3" s="374"/>
      <c r="J3" s="374"/>
      <c r="L3" s="374"/>
      <c r="M3" s="374"/>
      <c r="N3" s="374"/>
      <c r="O3" s="374"/>
      <c r="P3" s="374"/>
    </row>
    <row r="4" spans="1:16" ht="39.9" customHeight="1" thickBot="1">
      <c r="A4" s="32" t="s">
        <v>199</v>
      </c>
      <c r="B4" s="33" t="s">
        <v>201</v>
      </c>
      <c r="C4" s="30" t="s">
        <v>230</v>
      </c>
      <c r="D4" s="30" t="s">
        <v>203</v>
      </c>
      <c r="E4" s="74" t="s">
        <v>223</v>
      </c>
      <c r="I4" s="374"/>
      <c r="J4" s="374"/>
      <c r="L4" s="374"/>
      <c r="M4" s="374"/>
      <c r="N4" s="374"/>
      <c r="O4" s="374"/>
      <c r="P4" s="374"/>
    </row>
    <row r="5" spans="1:16" ht="47.4" thickBot="1">
      <c r="A5" s="45" t="s">
        <v>215</v>
      </c>
      <c r="B5" s="46" t="s">
        <v>201</v>
      </c>
      <c r="C5" s="44" t="s">
        <v>227</v>
      </c>
      <c r="D5" s="44" t="s">
        <v>203</v>
      </c>
      <c r="E5" s="77" t="s">
        <v>228</v>
      </c>
      <c r="I5" s="374"/>
      <c r="J5" s="374"/>
      <c r="L5" s="374"/>
      <c r="M5" s="374"/>
      <c r="N5" s="374"/>
      <c r="O5" s="374"/>
      <c r="P5" s="374"/>
    </row>
    <row r="6" spans="1:16" ht="39.9" customHeight="1" thickBot="1">
      <c r="A6" s="34" t="s">
        <v>221</v>
      </c>
      <c r="B6" s="35" t="s">
        <v>201</v>
      </c>
      <c r="C6" s="5" t="s">
        <v>204</v>
      </c>
      <c r="D6" s="5" t="s">
        <v>203</v>
      </c>
      <c r="E6" s="5" t="s">
        <v>210</v>
      </c>
      <c r="I6" s="374"/>
      <c r="J6" s="374"/>
      <c r="L6" s="374"/>
      <c r="M6" s="374"/>
      <c r="N6" s="374"/>
      <c r="O6" s="374"/>
      <c r="P6" s="374"/>
    </row>
    <row r="7" spans="1:16" ht="47.4" thickBot="1">
      <c r="A7" s="39" t="s">
        <v>213</v>
      </c>
      <c r="B7" s="40" t="s">
        <v>201</v>
      </c>
      <c r="C7" s="38" t="s">
        <v>209</v>
      </c>
      <c r="D7" s="38" t="s">
        <v>203</v>
      </c>
      <c r="E7" s="76" t="s">
        <v>229</v>
      </c>
      <c r="I7" s="374"/>
      <c r="J7" s="374"/>
      <c r="L7" s="374"/>
      <c r="M7" s="374"/>
      <c r="N7" s="374"/>
      <c r="O7" s="374"/>
      <c r="P7" s="374"/>
    </row>
    <row r="8" spans="1:16" ht="39.9" customHeight="1" thickBot="1">
      <c r="A8" s="70" t="s">
        <v>216</v>
      </c>
      <c r="B8" s="71" t="s">
        <v>210</v>
      </c>
      <c r="C8" s="69" t="s">
        <v>210</v>
      </c>
      <c r="D8" s="69" t="s">
        <v>210</v>
      </c>
      <c r="E8" s="69" t="s">
        <v>210</v>
      </c>
      <c r="I8" s="374"/>
      <c r="J8" s="374"/>
      <c r="L8" s="374"/>
      <c r="M8" s="374"/>
      <c r="N8" s="374"/>
      <c r="O8" s="374"/>
      <c r="P8" s="374"/>
    </row>
    <row r="9" spans="1:16" ht="39.9" customHeight="1" thickBot="1">
      <c r="A9" s="42" t="s">
        <v>214</v>
      </c>
      <c r="B9" s="43" t="s">
        <v>201</v>
      </c>
      <c r="C9" s="41" t="s">
        <v>226</v>
      </c>
      <c r="D9" s="41" t="s">
        <v>203</v>
      </c>
      <c r="E9" s="75" t="s">
        <v>225</v>
      </c>
      <c r="I9" s="374"/>
      <c r="J9" s="374"/>
      <c r="L9" s="374"/>
      <c r="M9" s="374"/>
      <c r="N9" s="374"/>
      <c r="O9" s="374"/>
      <c r="P9" s="374"/>
    </row>
    <row r="10" spans="1:16">
      <c r="D10" s="335"/>
      <c r="E10" s="335"/>
      <c r="I10" s="374"/>
      <c r="J10" s="374"/>
      <c r="K10" s="374"/>
      <c r="L10" s="374"/>
      <c r="M10" s="374"/>
      <c r="N10" s="374"/>
      <c r="O10" s="374"/>
      <c r="P10" s="374"/>
    </row>
    <row r="11" spans="1:16">
      <c r="A11" s="81"/>
      <c r="B11" s="81"/>
      <c r="D11" s="335"/>
      <c r="E11" s="335" t="s">
        <v>199</v>
      </c>
      <c r="I11" s="374"/>
      <c r="J11" s="374"/>
      <c r="K11" s="374"/>
      <c r="L11" s="374"/>
      <c r="M11" s="374"/>
      <c r="N11" s="374"/>
      <c r="O11" s="374"/>
      <c r="P11" s="374"/>
    </row>
    <row r="12" spans="1:16">
      <c r="A12" s="81"/>
      <c r="B12" s="81"/>
      <c r="D12" s="335"/>
      <c r="E12" s="335" t="s">
        <v>535</v>
      </c>
      <c r="I12" s="374"/>
      <c r="J12" s="374"/>
      <c r="K12" s="374"/>
      <c r="L12" s="374"/>
      <c r="M12" s="374"/>
      <c r="N12" s="374"/>
      <c r="O12" s="374"/>
      <c r="P12" s="374"/>
    </row>
    <row r="13" spans="1:16">
      <c r="A13" s="81"/>
      <c r="B13" s="81"/>
      <c r="D13" s="335"/>
      <c r="E13" s="335" t="s">
        <v>212</v>
      </c>
      <c r="I13" s="374"/>
      <c r="J13" s="374"/>
      <c r="K13" s="374"/>
      <c r="L13" s="374"/>
      <c r="M13" s="374"/>
      <c r="N13" s="374"/>
      <c r="O13" s="374"/>
      <c r="P13" s="374"/>
    </row>
    <row r="14" spans="1:16">
      <c r="A14" s="81"/>
      <c r="B14" s="81"/>
      <c r="D14" s="335"/>
      <c r="E14" s="335" t="s">
        <v>213</v>
      </c>
      <c r="I14" s="374"/>
      <c r="J14" s="374"/>
      <c r="K14" s="374"/>
      <c r="L14" s="374"/>
      <c r="M14" s="374"/>
      <c r="N14" s="374"/>
      <c r="O14" s="374"/>
      <c r="P14" s="374"/>
    </row>
    <row r="15" spans="1:16">
      <c r="A15" s="81"/>
      <c r="B15" s="81"/>
      <c r="D15" s="335"/>
      <c r="E15" s="335" t="s">
        <v>216</v>
      </c>
      <c r="I15" s="374"/>
      <c r="J15" s="374"/>
      <c r="K15" s="374"/>
      <c r="L15" s="374"/>
      <c r="M15" s="374"/>
      <c r="N15" s="374"/>
      <c r="O15" s="374"/>
      <c r="P15" s="374"/>
    </row>
    <row r="16" spans="1:16">
      <c r="A16" s="81"/>
      <c r="B16" s="81"/>
      <c r="D16" s="335"/>
      <c r="E16" s="335" t="s">
        <v>215</v>
      </c>
      <c r="I16" s="374"/>
      <c r="J16" s="374"/>
      <c r="K16" s="374"/>
      <c r="L16" s="374"/>
      <c r="M16" s="374"/>
      <c r="N16" s="374"/>
      <c r="O16" s="374"/>
      <c r="P16" s="374"/>
    </row>
    <row r="17" spans="1:16">
      <c r="A17" s="81"/>
      <c r="B17" s="81"/>
      <c r="D17" s="335"/>
      <c r="E17" s="335" t="s">
        <v>214</v>
      </c>
      <c r="I17" s="374"/>
      <c r="J17" s="374"/>
      <c r="K17" s="374"/>
      <c r="L17" s="374"/>
      <c r="M17" s="374"/>
      <c r="N17" s="374"/>
      <c r="O17" s="374"/>
      <c r="P17" s="374"/>
    </row>
    <row r="18" spans="1:16">
      <c r="A18" s="81"/>
      <c r="B18" s="81"/>
      <c r="D18" s="335"/>
      <c r="E18" s="335"/>
      <c r="I18" s="374"/>
      <c r="J18" s="374"/>
      <c r="K18" s="374"/>
      <c r="L18" s="374"/>
      <c r="M18" s="374"/>
      <c r="N18" s="374"/>
      <c r="O18" s="374"/>
      <c r="P18" s="374"/>
    </row>
    <row r="19" spans="1:16">
      <c r="A19" s="81"/>
      <c r="B19" s="81"/>
      <c r="D19" s="335"/>
      <c r="E19" s="335"/>
      <c r="I19" s="374"/>
      <c r="J19" s="374"/>
      <c r="K19" s="374"/>
      <c r="L19" s="374"/>
      <c r="M19" s="374"/>
      <c r="N19" s="374"/>
      <c r="O19" s="374"/>
      <c r="P19" s="374"/>
    </row>
    <row r="20" spans="1:16">
      <c r="A20" s="81"/>
      <c r="B20" s="81"/>
    </row>
  </sheetData>
  <sheetProtection algorithmName="SHA-512" hashValue="5VTr1YQgOz98r3GBBpypdBCcLE4K0BhQDAoZSlF9XHmk3vX4tLG38QZ6oDuYdozjK9wslyIy9/CYFJl3ljv9Sw==" saltValue="cjBJvs82ySIVfnxrFC/o2Q==" spinCount="100000" sheet="1" objects="1" scenarios="1"/>
  <phoneticPr fontId="69" type="noConversion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工作表61">
    <tabColor theme="0"/>
  </sheetPr>
  <dimension ref="A2:N52"/>
  <sheetViews>
    <sheetView topLeftCell="A4" zoomScaleNormal="100" workbookViewId="0">
      <selection activeCell="O16" sqref="O16"/>
    </sheetView>
  </sheetViews>
  <sheetFormatPr defaultColWidth="9" defaultRowHeight="16.2"/>
  <cols>
    <col min="1" max="1" width="15.33203125" style="336" bestFit="1" customWidth="1"/>
    <col min="2" max="2" width="5.77734375" style="335" bestFit="1" customWidth="1"/>
    <col min="3" max="3" width="8.21875" style="335" bestFit="1" customWidth="1"/>
    <col min="4" max="4" width="28.88671875" style="335" bestFit="1" customWidth="1"/>
    <col min="5" max="5" width="25.109375" style="335" bestFit="1" customWidth="1"/>
    <col min="6" max="16384" width="9" style="335"/>
  </cols>
  <sheetData>
    <row r="2" spans="1:14">
      <c r="A2" s="335"/>
      <c r="J2" s="335">
        <v>30</v>
      </c>
    </row>
    <row r="3" spans="1:14">
      <c r="A3" s="337" t="s">
        <v>244</v>
      </c>
      <c r="B3" s="336" t="s">
        <v>231</v>
      </c>
      <c r="C3" s="336" t="s">
        <v>253</v>
      </c>
      <c r="D3" s="335" t="s">
        <v>251</v>
      </c>
      <c r="E3" s="338" t="s">
        <v>257</v>
      </c>
      <c r="F3" s="335" t="s">
        <v>304</v>
      </c>
      <c r="H3" s="335" t="s">
        <v>320</v>
      </c>
      <c r="J3" s="336">
        <v>40</v>
      </c>
      <c r="L3" s="335" t="s">
        <v>492</v>
      </c>
      <c r="M3" s="335" t="s">
        <v>493</v>
      </c>
      <c r="N3" s="335" t="s">
        <v>497</v>
      </c>
    </row>
    <row r="4" spans="1:14">
      <c r="A4" s="337" t="s">
        <v>245</v>
      </c>
      <c r="B4" s="336" t="s">
        <v>232</v>
      </c>
      <c r="C4" s="336" t="s">
        <v>254</v>
      </c>
      <c r="D4" s="335" t="s">
        <v>252</v>
      </c>
      <c r="E4" s="335" t="s">
        <v>258</v>
      </c>
      <c r="F4" s="335" t="s">
        <v>305</v>
      </c>
      <c r="H4" s="335" t="s">
        <v>318</v>
      </c>
      <c r="J4" s="336">
        <v>50</v>
      </c>
      <c r="L4" s="335" t="s">
        <v>254</v>
      </c>
      <c r="M4" s="335" t="s">
        <v>494</v>
      </c>
      <c r="N4" s="335" t="s">
        <v>498</v>
      </c>
    </row>
    <row r="5" spans="1:14">
      <c r="A5" s="337" t="s">
        <v>241</v>
      </c>
      <c r="B5" s="336" t="s">
        <v>233</v>
      </c>
      <c r="C5" s="336"/>
      <c r="D5" s="335" t="s">
        <v>255</v>
      </c>
      <c r="F5" s="335" t="s">
        <v>306</v>
      </c>
      <c r="H5" s="335" t="s">
        <v>319</v>
      </c>
      <c r="J5" s="336">
        <v>60</v>
      </c>
      <c r="M5" s="335" t="s">
        <v>495</v>
      </c>
      <c r="N5" s="335" t="s">
        <v>496</v>
      </c>
    </row>
    <row r="6" spans="1:14">
      <c r="A6" s="337" t="s">
        <v>242</v>
      </c>
      <c r="B6" s="336" t="s">
        <v>234</v>
      </c>
      <c r="C6" s="336"/>
      <c r="D6" s="335" t="s">
        <v>256</v>
      </c>
      <c r="F6" s="335" t="s">
        <v>307</v>
      </c>
      <c r="H6" s="335" t="s">
        <v>318</v>
      </c>
      <c r="J6" s="336">
        <v>80</v>
      </c>
      <c r="M6" s="335" t="s">
        <v>502</v>
      </c>
      <c r="N6" s="335" t="s">
        <v>499</v>
      </c>
    </row>
    <row r="7" spans="1:14">
      <c r="A7" s="337" t="s">
        <v>246</v>
      </c>
      <c r="B7" s="336" t="s">
        <v>235</v>
      </c>
      <c r="C7" s="336"/>
      <c r="F7" s="335" t="s">
        <v>308</v>
      </c>
      <c r="H7" s="335" t="s">
        <v>321</v>
      </c>
      <c r="J7" s="336">
        <v>100</v>
      </c>
      <c r="N7" s="335" t="s">
        <v>501</v>
      </c>
    </row>
    <row r="8" spans="1:14">
      <c r="A8" s="337" t="s">
        <v>243</v>
      </c>
      <c r="B8" s="336" t="s">
        <v>236</v>
      </c>
      <c r="C8" s="336"/>
      <c r="F8" s="335" t="s">
        <v>309</v>
      </c>
      <c r="H8" s="335" t="s">
        <v>333</v>
      </c>
      <c r="J8" s="336">
        <v>125</v>
      </c>
    </row>
    <row r="9" spans="1:14">
      <c r="A9" s="337" t="s">
        <v>247</v>
      </c>
      <c r="B9" s="336" t="s">
        <v>237</v>
      </c>
      <c r="C9" s="336"/>
      <c r="F9" s="335" t="s">
        <v>310</v>
      </c>
      <c r="H9" s="335" t="s">
        <v>645</v>
      </c>
      <c r="J9" s="336">
        <v>150</v>
      </c>
    </row>
    <row r="10" spans="1:14">
      <c r="B10" s="336" t="s">
        <v>238</v>
      </c>
      <c r="C10" s="336"/>
      <c r="F10" s="335" t="s">
        <v>311</v>
      </c>
      <c r="J10" s="336">
        <v>200</v>
      </c>
    </row>
    <row r="11" spans="1:14">
      <c r="B11" s="336" t="s">
        <v>239</v>
      </c>
      <c r="C11" s="336"/>
      <c r="F11" s="335" t="s">
        <v>312</v>
      </c>
      <c r="J11" s="336">
        <v>250</v>
      </c>
    </row>
    <row r="12" spans="1:14">
      <c r="B12" s="336" t="s">
        <v>240</v>
      </c>
      <c r="C12" s="336"/>
      <c r="F12" s="335" t="s">
        <v>313</v>
      </c>
      <c r="J12" s="336">
        <v>300</v>
      </c>
    </row>
    <row r="13" spans="1:14">
      <c r="J13" s="336">
        <v>350</v>
      </c>
    </row>
    <row r="14" spans="1:14">
      <c r="J14" s="336">
        <v>400</v>
      </c>
    </row>
    <row r="15" spans="1:14">
      <c r="J15" s="336">
        <v>450</v>
      </c>
    </row>
    <row r="16" spans="1:14">
      <c r="J16" s="336">
        <v>500</v>
      </c>
    </row>
    <row r="17" spans="1:10">
      <c r="A17" s="336">
        <v>3</v>
      </c>
      <c r="B17" s="335" t="s">
        <v>295</v>
      </c>
      <c r="C17" s="335" t="s">
        <v>292</v>
      </c>
      <c r="D17" s="335" t="s">
        <v>259</v>
      </c>
      <c r="E17" s="335" t="s">
        <v>670</v>
      </c>
      <c r="J17" s="336">
        <v>550</v>
      </c>
    </row>
    <row r="18" spans="1:10">
      <c r="A18" s="336">
        <v>5</v>
      </c>
      <c r="B18" s="335" t="s">
        <v>296</v>
      </c>
      <c r="C18" s="335" t="s">
        <v>293</v>
      </c>
      <c r="D18" s="335" t="s">
        <v>260</v>
      </c>
      <c r="E18" s="335" t="s">
        <v>671</v>
      </c>
      <c r="J18" s="336">
        <v>600</v>
      </c>
    </row>
    <row r="19" spans="1:10">
      <c r="A19" s="336">
        <v>7.5</v>
      </c>
      <c r="B19" s="335" t="s">
        <v>297</v>
      </c>
      <c r="C19" s="335" t="s">
        <v>294</v>
      </c>
      <c r="J19" s="336">
        <v>700</v>
      </c>
    </row>
    <row r="20" spans="1:10">
      <c r="A20" s="336">
        <v>10</v>
      </c>
      <c r="B20" s="335" t="s">
        <v>298</v>
      </c>
      <c r="J20" s="336">
        <v>750</v>
      </c>
    </row>
    <row r="21" spans="1:10">
      <c r="A21" s="336">
        <v>15</v>
      </c>
      <c r="B21" s="335" t="s">
        <v>299</v>
      </c>
      <c r="J21" s="336">
        <v>800</v>
      </c>
    </row>
    <row r="22" spans="1:10">
      <c r="A22" s="336">
        <v>20</v>
      </c>
      <c r="B22" s="335" t="s">
        <v>300</v>
      </c>
      <c r="J22" s="336">
        <v>850</v>
      </c>
    </row>
    <row r="23" spans="1:10">
      <c r="A23" s="336">
        <v>30</v>
      </c>
      <c r="B23" s="335" t="s">
        <v>301</v>
      </c>
      <c r="J23" s="336">
        <v>900</v>
      </c>
    </row>
    <row r="24" spans="1:10">
      <c r="A24" s="336">
        <v>40</v>
      </c>
      <c r="B24" s="335" t="s">
        <v>302</v>
      </c>
      <c r="J24" s="336">
        <v>950</v>
      </c>
    </row>
    <row r="25" spans="1:10">
      <c r="A25" s="336">
        <v>50</v>
      </c>
      <c r="B25" s="335" t="s">
        <v>303</v>
      </c>
      <c r="J25" s="336">
        <v>1000</v>
      </c>
    </row>
    <row r="26" spans="1:10">
      <c r="A26" s="336">
        <v>60</v>
      </c>
      <c r="B26" s="335" t="s">
        <v>322</v>
      </c>
      <c r="J26" s="336">
        <v>1050</v>
      </c>
    </row>
    <row r="27" spans="1:10">
      <c r="A27" s="336">
        <v>80</v>
      </c>
      <c r="B27" s="335" t="s">
        <v>323</v>
      </c>
      <c r="J27" s="336">
        <v>1100</v>
      </c>
    </row>
    <row r="28" spans="1:10">
      <c r="A28" s="336">
        <v>100</v>
      </c>
      <c r="B28" s="335" t="s">
        <v>324</v>
      </c>
      <c r="J28" s="336">
        <v>1150</v>
      </c>
    </row>
    <row r="29" spans="1:10">
      <c r="A29" s="336">
        <v>125</v>
      </c>
      <c r="B29" s="335" t="s">
        <v>325</v>
      </c>
      <c r="J29" s="336">
        <v>1200</v>
      </c>
    </row>
    <row r="30" spans="1:10">
      <c r="A30" s="336">
        <v>150</v>
      </c>
      <c r="B30" s="335" t="s">
        <v>326</v>
      </c>
      <c r="J30" s="336">
        <v>1250</v>
      </c>
    </row>
    <row r="31" spans="1:10">
      <c r="A31" s="336">
        <v>200</v>
      </c>
      <c r="B31" s="335" t="s">
        <v>327</v>
      </c>
      <c r="J31" s="336">
        <v>1300</v>
      </c>
    </row>
    <row r="32" spans="1:10">
      <c r="A32" s="336">
        <v>250</v>
      </c>
      <c r="B32" s="335" t="s">
        <v>328</v>
      </c>
      <c r="J32" s="336">
        <v>1350</v>
      </c>
    </row>
    <row r="33" spans="1:10">
      <c r="A33" s="336">
        <v>300</v>
      </c>
      <c r="B33" s="335" t="s">
        <v>329</v>
      </c>
      <c r="J33" s="336">
        <v>1400</v>
      </c>
    </row>
    <row r="34" spans="1:10">
      <c r="A34" s="336">
        <v>350</v>
      </c>
      <c r="B34" s="335" t="s">
        <v>330</v>
      </c>
      <c r="J34" s="336">
        <v>1450</v>
      </c>
    </row>
    <row r="35" spans="1:10">
      <c r="A35" s="336">
        <v>400</v>
      </c>
      <c r="B35" s="335" t="s">
        <v>331</v>
      </c>
      <c r="J35" s="336">
        <v>1500</v>
      </c>
    </row>
    <row r="36" spans="1:10">
      <c r="A36" s="336">
        <v>450</v>
      </c>
      <c r="B36" s="335" t="s">
        <v>332</v>
      </c>
      <c r="J36" s="336">
        <v>1550</v>
      </c>
    </row>
    <row r="37" spans="1:10">
      <c r="A37" s="336">
        <v>500</v>
      </c>
      <c r="J37" s="336">
        <v>1600</v>
      </c>
    </row>
    <row r="38" spans="1:10">
      <c r="A38" s="336">
        <v>550</v>
      </c>
      <c r="J38" s="336">
        <v>1650</v>
      </c>
    </row>
    <row r="39" spans="1:10">
      <c r="A39" s="336">
        <v>600</v>
      </c>
      <c r="J39" s="336">
        <v>1700</v>
      </c>
    </row>
    <row r="40" spans="1:10">
      <c r="A40" s="336">
        <v>700</v>
      </c>
      <c r="J40" s="336">
        <v>1750</v>
      </c>
    </row>
    <row r="41" spans="1:10">
      <c r="A41" s="336">
        <v>750</v>
      </c>
      <c r="J41" s="336">
        <v>1800</v>
      </c>
    </row>
    <row r="42" spans="1:10">
      <c r="A42" s="336">
        <v>800</v>
      </c>
      <c r="J42" s="336">
        <v>1850</v>
      </c>
    </row>
    <row r="43" spans="1:10">
      <c r="A43" s="336">
        <v>850</v>
      </c>
      <c r="J43" s="336">
        <v>1900</v>
      </c>
    </row>
    <row r="44" spans="1:10">
      <c r="J44" s="336">
        <v>1950</v>
      </c>
    </row>
    <row r="45" spans="1:10">
      <c r="J45" s="336">
        <v>2000</v>
      </c>
    </row>
    <row r="46" spans="1:10">
      <c r="J46" s="336"/>
    </row>
    <row r="47" spans="1:10">
      <c r="J47" s="336"/>
    </row>
    <row r="48" spans="1:10">
      <c r="J48" s="336"/>
    </row>
    <row r="49" spans="10:10">
      <c r="J49" s="336"/>
    </row>
    <row r="50" spans="10:10">
      <c r="J50" s="336"/>
    </row>
    <row r="51" spans="10:10">
      <c r="J51" s="336"/>
    </row>
    <row r="52" spans="10:10">
      <c r="J52" s="336"/>
    </row>
  </sheetData>
  <sheetProtection algorithmName="SHA-512" hashValue="yhvB805abA+UnvzEPQC8rcWb9/M3pm/6WPUYxn3cpLZ5O83lsOADEBRRVIE+sYtFuCZxF9WYZyCn2RjtkuTPYA==" saltValue="mPUCG8uiQx7JYzFQJO4jAA==" spinCount="100000" sheet="1" objects="1" scenarios="1"/>
  <phoneticPr fontId="6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3">
    <tabColor theme="4" tint="0.59999389629810485"/>
  </sheetPr>
  <dimension ref="A1:E119"/>
  <sheetViews>
    <sheetView zoomScaleNormal="100" workbookViewId="0">
      <selection activeCell="F6" sqref="F6"/>
    </sheetView>
  </sheetViews>
  <sheetFormatPr defaultColWidth="9" defaultRowHeight="15.6"/>
  <cols>
    <col min="1" max="1" width="21.21875" style="208" bestFit="1" customWidth="1"/>
    <col min="2" max="2" width="44.77734375" style="208" customWidth="1"/>
    <col min="3" max="3" width="30.77734375" style="208" customWidth="1"/>
    <col min="4" max="16384" width="9" style="208"/>
  </cols>
  <sheetData>
    <row r="1" spans="1:3" ht="99.9" customHeight="1">
      <c r="A1" s="83"/>
      <c r="B1" s="272" t="s">
        <v>650</v>
      </c>
      <c r="C1" s="272" t="s">
        <v>363</v>
      </c>
    </row>
    <row r="2" spans="1:3" ht="20.25" customHeight="1">
      <c r="A2" s="393" t="s">
        <v>364</v>
      </c>
      <c r="B2" s="394"/>
      <c r="C2" s="395"/>
    </row>
    <row r="3" spans="1:3" ht="20.25" customHeight="1">
      <c r="A3" s="419" t="s">
        <v>365</v>
      </c>
      <c r="B3" s="420"/>
      <c r="C3" s="421"/>
    </row>
    <row r="4" spans="1:3" ht="20.85" customHeight="1">
      <c r="A4" s="351" t="s">
        <v>561</v>
      </c>
      <c r="B4" s="408"/>
      <c r="C4" s="409"/>
    </row>
    <row r="5" spans="1:3" ht="20.85" customHeight="1">
      <c r="A5" s="351" t="s">
        <v>556</v>
      </c>
      <c r="B5" s="408"/>
      <c r="C5" s="409"/>
    </row>
    <row r="6" spans="1:3" ht="20.85" customHeight="1">
      <c r="A6" s="351" t="s">
        <v>562</v>
      </c>
      <c r="B6" s="408"/>
      <c r="C6" s="409"/>
    </row>
    <row r="7" spans="1:3" ht="20.85" customHeight="1">
      <c r="A7" s="351" t="s">
        <v>563</v>
      </c>
      <c r="B7" s="410"/>
      <c r="C7" s="411"/>
    </row>
    <row r="8" spans="1:3" ht="20.85" customHeight="1">
      <c r="A8" s="351" t="s">
        <v>559</v>
      </c>
      <c r="B8" s="410"/>
      <c r="C8" s="411"/>
    </row>
    <row r="9" spans="1:3" ht="20.85" customHeight="1">
      <c r="A9" s="351" t="s">
        <v>564</v>
      </c>
      <c r="B9" s="408"/>
      <c r="C9" s="409"/>
    </row>
    <row r="10" spans="1:3" ht="20.25" customHeight="1">
      <c r="A10" s="419" t="s">
        <v>366</v>
      </c>
      <c r="B10" s="420"/>
      <c r="C10" s="421"/>
    </row>
    <row r="11" spans="1:3" ht="20.85" customHeight="1">
      <c r="A11" s="351" t="s">
        <v>555</v>
      </c>
      <c r="B11" s="412"/>
      <c r="C11" s="413"/>
    </row>
    <row r="12" spans="1:3" ht="20.85" customHeight="1">
      <c r="A12" s="351" t="s">
        <v>556</v>
      </c>
      <c r="B12" s="412"/>
      <c r="C12" s="413"/>
    </row>
    <row r="13" spans="1:3" ht="20.85" customHeight="1">
      <c r="A13" s="351" t="s">
        <v>557</v>
      </c>
      <c r="B13" s="408"/>
      <c r="C13" s="409"/>
    </row>
    <row r="14" spans="1:3" ht="20.85" customHeight="1">
      <c r="A14" s="351" t="s">
        <v>558</v>
      </c>
      <c r="B14" s="410"/>
      <c r="C14" s="411"/>
    </row>
    <row r="15" spans="1:3" ht="20.85" customHeight="1">
      <c r="A15" s="351" t="s">
        <v>559</v>
      </c>
      <c r="B15" s="410"/>
      <c r="C15" s="411"/>
    </row>
    <row r="16" spans="1:3" ht="20.85" customHeight="1">
      <c r="A16" s="351" t="s">
        <v>560</v>
      </c>
      <c r="B16" s="408"/>
      <c r="C16" s="409"/>
    </row>
    <row r="17" spans="1:5" ht="20.25" customHeight="1">
      <c r="A17" s="419" t="s">
        <v>367</v>
      </c>
      <c r="B17" s="420"/>
      <c r="C17" s="421"/>
    </row>
    <row r="18" spans="1:5" ht="21" customHeight="1">
      <c r="A18" s="351" t="s">
        <v>635</v>
      </c>
      <c r="B18" s="273" t="str">
        <f>IF(C30=2,"積體電路",IF(C30=3,"光電",IF(C30=4,"生物科技",IF(C30=5,"精密機械",IF(C30=6,"通訊",IF(C30=7,"電腦週邊",IF(C30=8,"其他園區事業",IF(C30=1," "))))))))</f>
        <v xml:space="preserve"> </v>
      </c>
      <c r="C18" s="274" t="s">
        <v>368</v>
      </c>
      <c r="D18" s="211"/>
      <c r="E18" s="212"/>
    </row>
    <row r="19" spans="1:5" ht="21" customHeight="1">
      <c r="A19" s="351" t="s">
        <v>636</v>
      </c>
      <c r="B19" s="412"/>
      <c r="C19" s="413"/>
    </row>
    <row r="20" spans="1:5" ht="21" customHeight="1" thickBot="1">
      <c r="A20" s="351" t="s">
        <v>637</v>
      </c>
      <c r="B20" s="422"/>
      <c r="C20" s="409"/>
    </row>
    <row r="21" spans="1:5" ht="40.200000000000003" thickBot="1">
      <c r="A21" s="275" t="s">
        <v>369</v>
      </c>
      <c r="B21" s="341"/>
      <c r="C21" s="215" t="s">
        <v>370</v>
      </c>
    </row>
    <row r="22" spans="1:5" ht="39.6">
      <c r="A22" s="275" t="s">
        <v>371</v>
      </c>
      <c r="B22" s="214" t="str">
        <f>IF(C31=1," ",IF(C31=2,"1支",IF(C31=3,"2支",IF(C31=4,"3支",IF(C31=5,"4支",IF(C31=6,"5支",IF(C31=7,"6支",IF(C31=8,"7支",IF(C31=9,"8支",IF(C31=10,"9支",IF(C31=11,"10支")))))))))))</f>
        <v xml:space="preserve"> </v>
      </c>
      <c r="C22" s="274" t="s">
        <v>368</v>
      </c>
      <c r="D22" s="213"/>
    </row>
    <row r="23" spans="1:5" ht="20.85" customHeight="1">
      <c r="A23" s="414" t="s">
        <v>565</v>
      </c>
      <c r="B23" s="276"/>
      <c r="C23" s="417" t="s">
        <v>372</v>
      </c>
      <c r="D23" s="213"/>
    </row>
    <row r="24" spans="1:5" ht="21" customHeight="1">
      <c r="A24" s="415"/>
      <c r="B24" s="276"/>
      <c r="C24" s="418"/>
      <c r="D24" s="213"/>
    </row>
    <row r="25" spans="1:5" ht="21" customHeight="1">
      <c r="A25" s="415"/>
      <c r="B25" s="276"/>
      <c r="C25" s="418"/>
      <c r="D25" s="213"/>
    </row>
    <row r="26" spans="1:5" ht="21" customHeight="1">
      <c r="A26" s="415"/>
      <c r="B26" s="276"/>
      <c r="C26" s="418"/>
      <c r="D26" s="213"/>
    </row>
    <row r="27" spans="1:5" ht="21" customHeight="1">
      <c r="A27" s="415"/>
      <c r="B27" s="276"/>
      <c r="C27" s="418"/>
    </row>
    <row r="28" spans="1:5" ht="21" customHeight="1">
      <c r="A28" s="415"/>
      <c r="B28" s="276"/>
      <c r="C28" s="418"/>
    </row>
    <row r="29" spans="1:5" ht="21" customHeight="1">
      <c r="A29" s="415"/>
      <c r="B29" s="276"/>
      <c r="C29" s="418"/>
    </row>
    <row r="30" spans="1:5" ht="21" customHeight="1">
      <c r="A30" s="415"/>
      <c r="B30" s="276"/>
      <c r="C30" s="277">
        <v>1</v>
      </c>
    </row>
    <row r="31" spans="1:5" ht="21" customHeight="1">
      <c r="A31" s="416"/>
      <c r="B31" s="276"/>
      <c r="C31" s="278">
        <v>1</v>
      </c>
    </row>
    <row r="32" spans="1:5">
      <c r="A32" s="209"/>
      <c r="B32" s="209"/>
      <c r="C32" s="209"/>
    </row>
    <row r="33" spans="1:3">
      <c r="A33" s="209"/>
      <c r="B33" s="209"/>
      <c r="C33" s="209"/>
    </row>
    <row r="34" spans="1:3">
      <c r="A34" s="209"/>
      <c r="B34" s="209"/>
      <c r="C34" s="209"/>
    </row>
    <row r="35" spans="1:3">
      <c r="A35" s="209"/>
      <c r="B35" s="209"/>
      <c r="C35" s="209"/>
    </row>
    <row r="36" spans="1:3">
      <c r="A36" s="209"/>
      <c r="B36" s="209"/>
      <c r="C36" s="209"/>
    </row>
    <row r="37" spans="1:3">
      <c r="A37" s="209"/>
      <c r="B37" s="209"/>
      <c r="C37" s="209"/>
    </row>
    <row r="38" spans="1:3">
      <c r="A38" s="209"/>
      <c r="B38" s="209"/>
      <c r="C38" s="209"/>
    </row>
    <row r="39" spans="1:3">
      <c r="A39" s="209"/>
      <c r="B39" s="209"/>
      <c r="C39" s="209"/>
    </row>
    <row r="40" spans="1:3">
      <c r="A40" s="209"/>
      <c r="B40" s="209"/>
      <c r="C40" s="209"/>
    </row>
    <row r="41" spans="1:3">
      <c r="A41" s="209"/>
      <c r="B41" s="209"/>
      <c r="C41" s="209"/>
    </row>
    <row r="42" spans="1:3">
      <c r="A42" s="209"/>
      <c r="B42" s="209"/>
      <c r="C42" s="209"/>
    </row>
    <row r="43" spans="1:3">
      <c r="A43" s="209"/>
      <c r="B43" s="209"/>
      <c r="C43" s="209"/>
    </row>
    <row r="44" spans="1:3">
      <c r="A44" s="209"/>
      <c r="B44" s="209"/>
      <c r="C44" s="209"/>
    </row>
    <row r="45" spans="1:3">
      <c r="A45" s="209"/>
      <c r="B45" s="209"/>
      <c r="C45" s="209"/>
    </row>
    <row r="46" spans="1:3">
      <c r="A46" s="209"/>
      <c r="B46" s="209"/>
      <c r="C46" s="209"/>
    </row>
    <row r="47" spans="1:3">
      <c r="A47" s="209"/>
      <c r="B47" s="209"/>
      <c r="C47" s="209"/>
    </row>
    <row r="48" spans="1:3">
      <c r="A48" s="209"/>
      <c r="B48" s="209"/>
      <c r="C48" s="209"/>
    </row>
    <row r="49" spans="1:3">
      <c r="A49" s="209"/>
      <c r="B49" s="209"/>
      <c r="C49" s="209"/>
    </row>
    <row r="50" spans="1:3">
      <c r="A50" s="209"/>
      <c r="B50" s="209"/>
      <c r="C50" s="209"/>
    </row>
    <row r="51" spans="1:3">
      <c r="A51" s="209"/>
      <c r="B51" s="209"/>
      <c r="C51" s="209"/>
    </row>
    <row r="52" spans="1:3">
      <c r="A52" s="209"/>
      <c r="B52" s="209"/>
      <c r="C52" s="209"/>
    </row>
    <row r="53" spans="1:3">
      <c r="A53" s="209"/>
      <c r="B53" s="209"/>
      <c r="C53" s="209"/>
    </row>
    <row r="54" spans="1:3">
      <c r="A54" s="209"/>
      <c r="B54" s="209"/>
      <c r="C54" s="209"/>
    </row>
    <row r="55" spans="1:3">
      <c r="A55" s="209"/>
      <c r="B55" s="209"/>
      <c r="C55" s="209"/>
    </row>
    <row r="56" spans="1:3">
      <c r="A56" s="209"/>
      <c r="B56" s="209"/>
      <c r="C56" s="209"/>
    </row>
    <row r="57" spans="1:3">
      <c r="A57" s="209"/>
      <c r="B57" s="209"/>
      <c r="C57" s="209"/>
    </row>
    <row r="58" spans="1:3">
      <c r="A58" s="209"/>
      <c r="B58" s="209"/>
      <c r="C58" s="209"/>
    </row>
    <row r="59" spans="1:3">
      <c r="A59" s="209"/>
      <c r="B59" s="209"/>
      <c r="C59" s="209"/>
    </row>
    <row r="60" spans="1:3">
      <c r="A60" s="209"/>
      <c r="B60" s="209"/>
      <c r="C60" s="209"/>
    </row>
    <row r="61" spans="1:3">
      <c r="A61" s="209"/>
      <c r="B61" s="209"/>
      <c r="C61" s="209"/>
    </row>
    <row r="62" spans="1:3">
      <c r="A62" s="209"/>
      <c r="B62" s="209"/>
      <c r="C62" s="209"/>
    </row>
    <row r="63" spans="1:3">
      <c r="A63" s="209"/>
      <c r="B63" s="209"/>
      <c r="C63" s="209"/>
    </row>
    <row r="64" spans="1:3">
      <c r="A64" s="209"/>
      <c r="B64" s="209"/>
      <c r="C64" s="209"/>
    </row>
    <row r="65" spans="1:3">
      <c r="A65" s="209"/>
      <c r="B65" s="209"/>
      <c r="C65" s="209"/>
    </row>
    <row r="66" spans="1:3">
      <c r="A66" s="209"/>
      <c r="B66" s="209"/>
      <c r="C66" s="209"/>
    </row>
    <row r="67" spans="1:3">
      <c r="A67" s="209"/>
      <c r="B67" s="209"/>
      <c r="C67" s="209"/>
    </row>
    <row r="68" spans="1:3">
      <c r="A68" s="209"/>
      <c r="B68" s="209"/>
      <c r="C68" s="209"/>
    </row>
    <row r="69" spans="1:3">
      <c r="A69" s="209"/>
      <c r="B69" s="209"/>
      <c r="C69" s="209"/>
    </row>
    <row r="70" spans="1:3">
      <c r="A70" s="209"/>
      <c r="B70" s="209"/>
      <c r="C70" s="209"/>
    </row>
    <row r="71" spans="1:3">
      <c r="A71" s="209"/>
      <c r="B71" s="209"/>
      <c r="C71" s="209"/>
    </row>
    <row r="72" spans="1:3">
      <c r="A72" s="209"/>
      <c r="B72" s="209"/>
      <c r="C72" s="209"/>
    </row>
    <row r="73" spans="1:3">
      <c r="A73" s="209"/>
      <c r="B73" s="209"/>
      <c r="C73" s="209"/>
    </row>
    <row r="74" spans="1:3">
      <c r="A74" s="210"/>
      <c r="B74" s="210"/>
      <c r="C74" s="210"/>
    </row>
    <row r="75" spans="1:3">
      <c r="A75" s="210"/>
      <c r="B75" s="210"/>
      <c r="C75" s="210"/>
    </row>
    <row r="76" spans="1:3">
      <c r="A76" s="210"/>
      <c r="B76" s="210"/>
      <c r="C76" s="210"/>
    </row>
    <row r="77" spans="1:3">
      <c r="A77" s="210"/>
      <c r="B77" s="210"/>
      <c r="C77" s="210"/>
    </row>
    <row r="78" spans="1:3">
      <c r="A78" s="210"/>
      <c r="B78" s="210"/>
      <c r="C78" s="210"/>
    </row>
    <row r="79" spans="1:3">
      <c r="A79" s="210"/>
      <c r="B79" s="210"/>
      <c r="C79" s="210"/>
    </row>
    <row r="80" spans="1:3">
      <c r="A80" s="210"/>
      <c r="B80" s="210"/>
      <c r="C80" s="210"/>
    </row>
    <row r="81" spans="1:3">
      <c r="A81" s="210"/>
      <c r="B81" s="210"/>
      <c r="C81" s="210"/>
    </row>
    <row r="82" spans="1:3">
      <c r="A82" s="210"/>
      <c r="B82" s="210"/>
      <c r="C82" s="210"/>
    </row>
    <row r="83" spans="1:3">
      <c r="A83" s="210"/>
      <c r="B83" s="210"/>
      <c r="C83" s="210"/>
    </row>
    <row r="84" spans="1:3">
      <c r="A84" s="210"/>
      <c r="B84" s="210"/>
      <c r="C84" s="210"/>
    </row>
    <row r="85" spans="1:3">
      <c r="A85" s="210"/>
      <c r="B85" s="210"/>
      <c r="C85" s="210"/>
    </row>
    <row r="86" spans="1:3">
      <c r="A86" s="210"/>
      <c r="B86" s="210"/>
      <c r="C86" s="210"/>
    </row>
    <row r="87" spans="1:3">
      <c r="A87" s="210"/>
      <c r="B87" s="210"/>
      <c r="C87" s="210"/>
    </row>
    <row r="88" spans="1:3">
      <c r="A88" s="210"/>
      <c r="B88" s="210"/>
      <c r="C88" s="210"/>
    </row>
    <row r="89" spans="1:3">
      <c r="A89" s="210"/>
      <c r="B89" s="210"/>
      <c r="C89" s="210"/>
    </row>
    <row r="90" spans="1:3">
      <c r="A90" s="210"/>
      <c r="B90" s="210"/>
      <c r="C90" s="210"/>
    </row>
    <row r="91" spans="1:3">
      <c r="A91" s="210"/>
      <c r="B91" s="210"/>
      <c r="C91" s="210"/>
    </row>
    <row r="92" spans="1:3">
      <c r="A92" s="210"/>
      <c r="B92" s="210"/>
      <c r="C92" s="210"/>
    </row>
    <row r="93" spans="1:3">
      <c r="A93" s="210"/>
      <c r="B93" s="210"/>
      <c r="C93" s="210"/>
    </row>
    <row r="94" spans="1:3">
      <c r="A94" s="210"/>
      <c r="B94" s="210"/>
      <c r="C94" s="210"/>
    </row>
    <row r="95" spans="1:3">
      <c r="A95" s="210"/>
      <c r="B95" s="210"/>
      <c r="C95" s="210"/>
    </row>
    <row r="96" spans="1:3">
      <c r="A96" s="210"/>
      <c r="B96" s="210"/>
      <c r="C96" s="210"/>
    </row>
    <row r="97" spans="1:3">
      <c r="A97" s="210"/>
      <c r="B97" s="210"/>
      <c r="C97" s="210"/>
    </row>
    <row r="98" spans="1:3">
      <c r="A98" s="210"/>
      <c r="B98" s="210"/>
      <c r="C98" s="210"/>
    </row>
    <row r="99" spans="1:3">
      <c r="A99" s="210"/>
      <c r="B99" s="210"/>
      <c r="C99" s="210"/>
    </row>
    <row r="100" spans="1:3">
      <c r="A100" s="210"/>
      <c r="B100" s="210"/>
      <c r="C100" s="210"/>
    </row>
    <row r="101" spans="1:3">
      <c r="A101" s="210"/>
      <c r="B101" s="210"/>
      <c r="C101" s="210"/>
    </row>
    <row r="102" spans="1:3">
      <c r="A102" s="210"/>
      <c r="B102" s="210"/>
      <c r="C102" s="210"/>
    </row>
    <row r="103" spans="1:3">
      <c r="A103" s="210"/>
      <c r="B103" s="210"/>
      <c r="C103" s="210"/>
    </row>
    <row r="104" spans="1:3">
      <c r="A104" s="210"/>
      <c r="B104" s="210"/>
      <c r="C104" s="210"/>
    </row>
    <row r="105" spans="1:3">
      <c r="A105" s="210"/>
      <c r="B105" s="210"/>
      <c r="C105" s="210"/>
    </row>
    <row r="106" spans="1:3">
      <c r="A106" s="210"/>
      <c r="B106" s="210"/>
      <c r="C106" s="210"/>
    </row>
    <row r="107" spans="1:3">
      <c r="A107" s="210"/>
      <c r="B107" s="210"/>
      <c r="C107" s="210"/>
    </row>
    <row r="108" spans="1:3">
      <c r="A108" s="210"/>
      <c r="B108" s="210"/>
      <c r="C108" s="210"/>
    </row>
    <row r="109" spans="1:3">
      <c r="A109" s="210"/>
      <c r="B109" s="210"/>
      <c r="C109" s="210"/>
    </row>
    <row r="110" spans="1:3">
      <c r="A110" s="210"/>
      <c r="B110" s="210"/>
      <c r="C110" s="210"/>
    </row>
    <row r="111" spans="1:3">
      <c r="A111" s="210"/>
      <c r="B111" s="210"/>
      <c r="C111" s="210"/>
    </row>
    <row r="112" spans="1:3">
      <c r="A112" s="210"/>
      <c r="B112" s="210"/>
      <c r="C112" s="210"/>
    </row>
    <row r="113" spans="1:3">
      <c r="A113" s="210"/>
      <c r="B113" s="210"/>
      <c r="C113" s="210"/>
    </row>
    <row r="114" spans="1:3">
      <c r="A114" s="210"/>
      <c r="B114" s="210"/>
      <c r="C114" s="210"/>
    </row>
    <row r="115" spans="1:3">
      <c r="A115" s="210"/>
      <c r="B115" s="210"/>
      <c r="C115" s="210"/>
    </row>
    <row r="116" spans="1:3">
      <c r="A116" s="210"/>
      <c r="B116" s="210"/>
      <c r="C116" s="210"/>
    </row>
    <row r="117" spans="1:3">
      <c r="A117" s="210"/>
      <c r="B117" s="210"/>
      <c r="C117" s="210"/>
    </row>
    <row r="118" spans="1:3">
      <c r="A118" s="210"/>
      <c r="B118" s="210"/>
      <c r="C118" s="210"/>
    </row>
    <row r="119" spans="1:3">
      <c r="A119" s="210"/>
      <c r="B119" s="210"/>
      <c r="C119" s="210"/>
    </row>
  </sheetData>
  <sheetProtection password="89FC" sheet="1" objects="1" scenarios="1"/>
  <mergeCells count="20">
    <mergeCell ref="A23:A31"/>
    <mergeCell ref="C23:C29"/>
    <mergeCell ref="A2:C2"/>
    <mergeCell ref="A3:C3"/>
    <mergeCell ref="A10:C10"/>
    <mergeCell ref="A17:C17"/>
    <mergeCell ref="B20:C20"/>
    <mergeCell ref="B4:C4"/>
    <mergeCell ref="B5:C5"/>
    <mergeCell ref="B6:C6"/>
    <mergeCell ref="B7:C7"/>
    <mergeCell ref="B8:C8"/>
    <mergeCell ref="B9:C9"/>
    <mergeCell ref="B11:C11"/>
    <mergeCell ref="B12:C12"/>
    <mergeCell ref="B13:C13"/>
    <mergeCell ref="B14:C14"/>
    <mergeCell ref="B15:C15"/>
    <mergeCell ref="B16:C16"/>
    <mergeCell ref="B19:C19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Drop Down 1">
              <controlPr defaultSize="0" autoLine="0" autoPict="0">
                <anchor moveWithCells="1">
                  <from>
                    <xdr:col>1</xdr:col>
                    <xdr:colOff>30480</xdr:colOff>
                    <xdr:row>21</xdr:row>
                    <xdr:rowOff>152400</xdr:rowOff>
                  </from>
                  <to>
                    <xdr:col>1</xdr:col>
                    <xdr:colOff>3375660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Drop Down 2">
              <controlPr defaultSize="0" autoLine="0" autoPict="0">
                <anchor moveWithCells="1">
                  <from>
                    <xdr:col>1</xdr:col>
                    <xdr:colOff>30480</xdr:colOff>
                    <xdr:row>17</xdr:row>
                    <xdr:rowOff>7620</xdr:rowOff>
                  </from>
                  <to>
                    <xdr:col>2</xdr:col>
                    <xdr:colOff>0</xdr:colOff>
                    <xdr:row>17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4">
    <tabColor theme="4" tint="0.39997558519241921"/>
  </sheetPr>
  <dimension ref="A1:E29"/>
  <sheetViews>
    <sheetView zoomScaleNormal="100" zoomScaleSheetLayoutView="100" workbookViewId="0">
      <selection activeCell="F2" sqref="F2"/>
    </sheetView>
  </sheetViews>
  <sheetFormatPr defaultColWidth="9" defaultRowHeight="15.6"/>
  <cols>
    <col min="1" max="1" width="20.77734375" style="208" customWidth="1"/>
    <col min="2" max="2" width="21.77734375" style="208" customWidth="1"/>
    <col min="3" max="3" width="22.77734375" style="208" customWidth="1"/>
    <col min="4" max="4" width="15.77734375" style="208" customWidth="1"/>
    <col min="5" max="5" width="15.6640625" style="208" customWidth="1"/>
    <col min="6" max="16384" width="9" style="208"/>
  </cols>
  <sheetData>
    <row r="1" spans="1:5" ht="98.1" customHeight="1">
      <c r="A1" s="83"/>
      <c r="B1" s="437" t="s">
        <v>650</v>
      </c>
      <c r="C1" s="438"/>
      <c r="D1" s="437" t="s">
        <v>383</v>
      </c>
      <c r="E1" s="438"/>
    </row>
    <row r="2" spans="1:5" ht="22.2" customHeight="1" thickBot="1">
      <c r="A2" s="439" t="s">
        <v>653</v>
      </c>
      <c r="B2" s="440"/>
      <c r="C2" s="440"/>
      <c r="D2" s="441"/>
      <c r="E2" s="442"/>
    </row>
    <row r="3" spans="1:5" ht="20.399999999999999" thickBot="1">
      <c r="A3" s="443" t="s">
        <v>384</v>
      </c>
      <c r="B3" s="445"/>
      <c r="C3" s="279" t="s">
        <v>385</v>
      </c>
      <c r="D3" s="216"/>
      <c r="E3" s="84" t="s">
        <v>248</v>
      </c>
    </row>
    <row r="4" spans="1:5" ht="20.399999999999999" thickBot="1">
      <c r="A4" s="446"/>
      <c r="B4" s="447"/>
      <c r="C4" s="279" t="s">
        <v>373</v>
      </c>
      <c r="D4" s="216"/>
      <c r="E4" s="84" t="s">
        <v>248</v>
      </c>
    </row>
    <row r="5" spans="1:5" ht="38.1" customHeight="1" thickBot="1">
      <c r="A5" s="443" t="s">
        <v>386</v>
      </c>
      <c r="B5" s="444"/>
      <c r="C5" s="202">
        <f>(D3+D4)*1.2</f>
        <v>0</v>
      </c>
      <c r="D5" s="280" t="s">
        <v>566</v>
      </c>
      <c r="E5" s="281">
        <v>1</v>
      </c>
    </row>
    <row r="6" spans="1:5" ht="38.1" customHeight="1" thickBot="1">
      <c r="A6" s="443" t="s">
        <v>387</v>
      </c>
      <c r="B6" s="448"/>
      <c r="C6" s="216"/>
      <c r="D6" s="217" t="s">
        <v>248</v>
      </c>
      <c r="E6" s="84"/>
    </row>
    <row r="7" spans="1:5" ht="30" customHeight="1" thickBot="1">
      <c r="A7" s="352" t="s">
        <v>567</v>
      </c>
      <c r="B7" s="445" t="s">
        <v>388</v>
      </c>
      <c r="C7" s="282" t="s">
        <v>374</v>
      </c>
      <c r="D7" s="216"/>
      <c r="E7" s="84" t="s">
        <v>249</v>
      </c>
    </row>
    <row r="8" spans="1:5" ht="30" customHeight="1" thickBot="1">
      <c r="A8" s="352" t="s">
        <v>568</v>
      </c>
      <c r="B8" s="449"/>
      <c r="C8" s="283" t="s">
        <v>389</v>
      </c>
      <c r="D8" s="216"/>
      <c r="E8" s="85" t="s">
        <v>250</v>
      </c>
    </row>
    <row r="9" spans="1:5" ht="39.9" customHeight="1" thickBot="1">
      <c r="A9" s="352" t="s">
        <v>569</v>
      </c>
      <c r="B9" s="445" t="s">
        <v>375</v>
      </c>
      <c r="C9" s="279" t="s">
        <v>390</v>
      </c>
      <c r="D9" s="216"/>
      <c r="E9" s="84" t="s">
        <v>248</v>
      </c>
    </row>
    <row r="10" spans="1:5" ht="39.9" customHeight="1" thickBot="1">
      <c r="A10" s="352" t="s">
        <v>570</v>
      </c>
      <c r="B10" s="449"/>
      <c r="C10" s="283" t="s">
        <v>391</v>
      </c>
      <c r="D10" s="216"/>
      <c r="E10" s="85" t="s">
        <v>248</v>
      </c>
    </row>
    <row r="11" spans="1:5" ht="38.1" customHeight="1">
      <c r="A11" s="427" t="s">
        <v>392</v>
      </c>
      <c r="B11" s="433"/>
      <c r="C11" s="284" t="str">
        <f>IF(E5=1," ",IF(E5=2,"有使用",IF(E5=3,"未使用")))</f>
        <v xml:space="preserve"> </v>
      </c>
      <c r="D11" s="285" t="s">
        <v>376</v>
      </c>
      <c r="E11" s="286"/>
    </row>
    <row r="12" spans="1:5" ht="18" customHeight="1">
      <c r="A12" s="425" t="s">
        <v>377</v>
      </c>
      <c r="B12" s="426"/>
      <c r="C12" s="423" t="s">
        <v>571</v>
      </c>
      <c r="D12" s="424"/>
      <c r="E12" s="353"/>
    </row>
    <row r="13" spans="1:5" ht="18" customHeight="1">
      <c r="A13" s="427"/>
      <c r="B13" s="428"/>
      <c r="C13" s="423" t="s">
        <v>575</v>
      </c>
      <c r="D13" s="424"/>
      <c r="E13" s="353"/>
    </row>
    <row r="14" spans="1:5" ht="18" customHeight="1">
      <c r="A14" s="427"/>
      <c r="B14" s="428"/>
      <c r="C14" s="423" t="s">
        <v>576</v>
      </c>
      <c r="D14" s="424"/>
      <c r="E14" s="353"/>
    </row>
    <row r="15" spans="1:5" ht="18" customHeight="1">
      <c r="A15" s="427"/>
      <c r="B15" s="428"/>
      <c r="C15" s="423" t="s">
        <v>577</v>
      </c>
      <c r="D15" s="424"/>
      <c r="E15" s="353"/>
    </row>
    <row r="16" spans="1:5" ht="18" customHeight="1">
      <c r="A16" s="427"/>
      <c r="B16" s="428"/>
      <c r="C16" s="423" t="s">
        <v>572</v>
      </c>
      <c r="D16" s="424"/>
      <c r="E16" s="353"/>
    </row>
    <row r="17" spans="1:5" ht="18" customHeight="1">
      <c r="A17" s="427"/>
      <c r="B17" s="428"/>
      <c r="C17" s="423" t="s">
        <v>393</v>
      </c>
      <c r="D17" s="424"/>
      <c r="E17" s="353"/>
    </row>
    <row r="18" spans="1:5" ht="18" customHeight="1">
      <c r="A18" s="425" t="s">
        <v>378</v>
      </c>
      <c r="B18" s="426"/>
      <c r="C18" s="423" t="s">
        <v>573</v>
      </c>
      <c r="D18" s="424"/>
      <c r="E18" s="354"/>
    </row>
    <row r="19" spans="1:5" ht="18" customHeight="1">
      <c r="A19" s="427"/>
      <c r="B19" s="428"/>
      <c r="C19" s="423" t="s">
        <v>394</v>
      </c>
      <c r="D19" s="424"/>
      <c r="E19" s="354"/>
    </row>
    <row r="20" spans="1:5" ht="18" customHeight="1">
      <c r="A20" s="427"/>
      <c r="B20" s="428"/>
      <c r="C20" s="423" t="s">
        <v>574</v>
      </c>
      <c r="D20" s="424"/>
      <c r="E20" s="354"/>
    </row>
    <row r="21" spans="1:5" ht="18" customHeight="1">
      <c r="A21" s="427"/>
      <c r="B21" s="428"/>
      <c r="C21" s="423" t="s">
        <v>379</v>
      </c>
      <c r="D21" s="424"/>
      <c r="E21" s="354"/>
    </row>
    <row r="22" spans="1:5" ht="18" customHeight="1">
      <c r="A22" s="427"/>
      <c r="B22" s="428"/>
      <c r="C22" s="423" t="s">
        <v>578</v>
      </c>
      <c r="D22" s="424"/>
      <c r="E22" s="354"/>
    </row>
    <row r="23" spans="1:5" ht="18" customHeight="1">
      <c r="A23" s="431"/>
      <c r="B23" s="432"/>
      <c r="C23" s="423" t="s">
        <v>579</v>
      </c>
      <c r="D23" s="424"/>
      <c r="E23" s="355"/>
    </row>
    <row r="24" spans="1:5" ht="19.5" customHeight="1">
      <c r="A24" s="429" t="s">
        <v>395</v>
      </c>
      <c r="B24" s="430"/>
      <c r="C24" s="287" t="str">
        <f>IF(E24=1," ",IF(E24=2,"有設置",IF(E24=3,"未設置")))</f>
        <v xml:space="preserve"> </v>
      </c>
      <c r="D24" s="288" t="s">
        <v>396</v>
      </c>
      <c r="E24" s="289">
        <v>1</v>
      </c>
    </row>
    <row r="25" spans="1:5" ht="19.5" customHeight="1" thickBot="1">
      <c r="A25" s="429" t="s">
        <v>380</v>
      </c>
      <c r="B25" s="430"/>
      <c r="C25" s="290" t="str">
        <f>IF(E25=1," ",IF(E25=2,"有個別設置",IF(E25=3,"納入其他水槽")))</f>
        <v xml:space="preserve"> </v>
      </c>
      <c r="D25" s="288" t="s">
        <v>396</v>
      </c>
      <c r="E25" s="291">
        <v>1</v>
      </c>
    </row>
    <row r="26" spans="1:5" ht="19.5" customHeight="1" thickBot="1">
      <c r="A26" s="425" t="s">
        <v>397</v>
      </c>
      <c r="B26" s="433"/>
      <c r="C26" s="216"/>
      <c r="D26" s="218" t="s">
        <v>398</v>
      </c>
      <c r="E26" s="292"/>
    </row>
    <row r="27" spans="1:5" ht="19.5" customHeight="1" thickBot="1">
      <c r="A27" s="425" t="s">
        <v>381</v>
      </c>
      <c r="B27" s="426"/>
      <c r="C27" s="434" t="s">
        <v>536</v>
      </c>
      <c r="D27" s="435"/>
      <c r="E27" s="436"/>
    </row>
    <row r="28" spans="1:5" ht="20.399999999999999" thickBot="1">
      <c r="A28" s="293"/>
      <c r="B28" s="294"/>
      <c r="C28" s="295" t="s">
        <v>399</v>
      </c>
      <c r="D28" s="296"/>
      <c r="E28" s="219" t="s">
        <v>400</v>
      </c>
    </row>
    <row r="29" spans="1:5" ht="20.399999999999999" thickBot="1">
      <c r="A29" s="297"/>
      <c r="B29" s="298"/>
      <c r="C29" s="295" t="s">
        <v>382</v>
      </c>
      <c r="D29" s="296"/>
      <c r="E29" s="220" t="s">
        <v>400</v>
      </c>
    </row>
  </sheetData>
  <sheetProtection algorithmName="SHA-512" hashValue="zvL9G8bWa+o//6b7RGVeFS46eboN3Xko0GTOCTexHDYD6tUPVSO527/biOXAH9133XGzrL8v75MjHqUh7LeFSg==" saltValue="UR2PTyCnGcSTIrTnkESnhQ==" spinCount="100000" sheet="1" objects="1" scenarios="1" selectLockedCells="1"/>
  <mergeCells count="28">
    <mergeCell ref="A27:B27"/>
    <mergeCell ref="A26:B26"/>
    <mergeCell ref="C27:E27"/>
    <mergeCell ref="C19:D19"/>
    <mergeCell ref="B1:C1"/>
    <mergeCell ref="D1:E1"/>
    <mergeCell ref="A2:E2"/>
    <mergeCell ref="A5:B5"/>
    <mergeCell ref="A3:B4"/>
    <mergeCell ref="A6:B6"/>
    <mergeCell ref="B7:B8"/>
    <mergeCell ref="B9:B10"/>
    <mergeCell ref="A25:B25"/>
    <mergeCell ref="A11:B11"/>
    <mergeCell ref="C12:D12"/>
    <mergeCell ref="C13:D13"/>
    <mergeCell ref="A24:B24"/>
    <mergeCell ref="A18:B23"/>
    <mergeCell ref="C20:D20"/>
    <mergeCell ref="C21:D21"/>
    <mergeCell ref="C22:D22"/>
    <mergeCell ref="C23:D23"/>
    <mergeCell ref="C14:D14"/>
    <mergeCell ref="A12:B17"/>
    <mergeCell ref="C17:D17"/>
    <mergeCell ref="C18:D18"/>
    <mergeCell ref="C15:D15"/>
    <mergeCell ref="C16:D16"/>
  </mergeCells>
  <phoneticPr fontId="77" type="noConversion"/>
  <conditionalFormatting sqref="C5">
    <cfRule type="cellIs" dxfId="13" priority="1" operator="equal">
      <formula>0</formula>
    </cfRule>
    <cfRule type="cellIs" dxfId="12" priority="2" operator="equal">
      <formula>0</formula>
    </cfRule>
  </conditionalFormatting>
  <conditionalFormatting sqref="C5:C6">
    <cfRule type="cellIs" dxfId="11" priority="3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7" r:id="rId5" name="Drop Down 23">
              <controlPr defaultSize="0" autoLine="0" autoPict="0">
                <anchor moveWithCells="1">
                  <from>
                    <xdr:col>2</xdr:col>
                    <xdr:colOff>68580</xdr:colOff>
                    <xdr:row>10</xdr:row>
                    <xdr:rowOff>83820</xdr:rowOff>
                  </from>
                  <to>
                    <xdr:col>2</xdr:col>
                    <xdr:colOff>1684020</xdr:colOff>
                    <xdr:row>10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6" name="Check Box 25">
              <controlPr defaultSize="0" autoFill="0" autoLine="0" autoPict="0">
                <anchor moveWithCells="1">
                  <from>
                    <xdr:col>2</xdr:col>
                    <xdr:colOff>99060</xdr:colOff>
                    <xdr:row>11</xdr:row>
                    <xdr:rowOff>0</xdr:rowOff>
                  </from>
                  <to>
                    <xdr:col>2</xdr:col>
                    <xdr:colOff>312420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7" name="Check Box 26">
              <controlPr defaultSize="0" autoFill="0" autoLine="0" autoPict="0">
                <anchor moveWithCells="1">
                  <from>
                    <xdr:col>2</xdr:col>
                    <xdr:colOff>99060</xdr:colOff>
                    <xdr:row>11</xdr:row>
                    <xdr:rowOff>213360</xdr:rowOff>
                  </from>
                  <to>
                    <xdr:col>2</xdr:col>
                    <xdr:colOff>312420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8" name="Check Box 27">
              <controlPr defaultSize="0" autoFill="0" autoLine="0" autoPict="0">
                <anchor moveWithCells="1">
                  <from>
                    <xdr:col>2</xdr:col>
                    <xdr:colOff>99060</xdr:colOff>
                    <xdr:row>12</xdr:row>
                    <xdr:rowOff>228600</xdr:rowOff>
                  </from>
                  <to>
                    <xdr:col>2</xdr:col>
                    <xdr:colOff>312420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9" name="Check Box 28">
              <controlPr defaultSize="0" autoFill="0" autoLine="0" autoPict="0">
                <anchor moveWithCells="1">
                  <from>
                    <xdr:col>2</xdr:col>
                    <xdr:colOff>99060</xdr:colOff>
                    <xdr:row>14</xdr:row>
                    <xdr:rowOff>7620</xdr:rowOff>
                  </from>
                  <to>
                    <xdr:col>2</xdr:col>
                    <xdr:colOff>312420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10" name="Check Box 29">
              <controlPr defaultSize="0" autoFill="0" autoLine="0" autoPict="0">
                <anchor moveWithCells="1">
                  <from>
                    <xdr:col>2</xdr:col>
                    <xdr:colOff>99060</xdr:colOff>
                    <xdr:row>16</xdr:row>
                    <xdr:rowOff>7620</xdr:rowOff>
                  </from>
                  <to>
                    <xdr:col>2</xdr:col>
                    <xdr:colOff>312420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11" name="Check Box 30">
              <controlPr defaultSize="0" autoFill="0" autoLine="0" autoPict="0">
                <anchor moveWithCells="1">
                  <from>
                    <xdr:col>2</xdr:col>
                    <xdr:colOff>99060</xdr:colOff>
                    <xdr:row>17</xdr:row>
                    <xdr:rowOff>7620</xdr:rowOff>
                  </from>
                  <to>
                    <xdr:col>2</xdr:col>
                    <xdr:colOff>312420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12" name="Check Box 31">
              <controlPr defaultSize="0" autoFill="0" autoLine="0" autoPict="0">
                <anchor moveWithCells="1">
                  <from>
                    <xdr:col>2</xdr:col>
                    <xdr:colOff>99060</xdr:colOff>
                    <xdr:row>18</xdr:row>
                    <xdr:rowOff>0</xdr:rowOff>
                  </from>
                  <to>
                    <xdr:col>2</xdr:col>
                    <xdr:colOff>312420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13" name="Check Box 32">
              <controlPr defaultSize="0" autoFill="0" autoLine="0" autoPict="0">
                <anchor moveWithCells="1">
                  <from>
                    <xdr:col>2</xdr:col>
                    <xdr:colOff>99060</xdr:colOff>
                    <xdr:row>19</xdr:row>
                    <xdr:rowOff>7620</xdr:rowOff>
                  </from>
                  <to>
                    <xdr:col>2</xdr:col>
                    <xdr:colOff>312420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14" name="Check Box 33">
              <controlPr defaultSize="0" autoFill="0" autoLine="0" autoPict="0">
                <anchor moveWithCells="1">
                  <from>
                    <xdr:col>2</xdr:col>
                    <xdr:colOff>99060</xdr:colOff>
                    <xdr:row>20</xdr:row>
                    <xdr:rowOff>7620</xdr:rowOff>
                  </from>
                  <to>
                    <xdr:col>2</xdr:col>
                    <xdr:colOff>312420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15" name="Check Box 35">
              <controlPr defaultSize="0" autoFill="0" autoLine="0" autoPict="0">
                <anchor moveWithCells="1">
                  <from>
                    <xdr:col>2</xdr:col>
                    <xdr:colOff>99060</xdr:colOff>
                    <xdr:row>21</xdr:row>
                    <xdr:rowOff>7620</xdr:rowOff>
                  </from>
                  <to>
                    <xdr:col>2</xdr:col>
                    <xdr:colOff>312420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16" name="Check Box 36">
              <controlPr defaultSize="0" autoFill="0" autoLine="0" autoPict="0">
                <anchor moveWithCells="1">
                  <from>
                    <xdr:col>2</xdr:col>
                    <xdr:colOff>99060</xdr:colOff>
                    <xdr:row>22</xdr:row>
                    <xdr:rowOff>0</xdr:rowOff>
                  </from>
                  <to>
                    <xdr:col>2</xdr:col>
                    <xdr:colOff>312420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17" name="Check Box 38">
              <controlPr defaultSize="0" autoFill="0" autoLine="0" autoPict="0">
                <anchor moveWithCells="1">
                  <from>
                    <xdr:col>2</xdr:col>
                    <xdr:colOff>99060</xdr:colOff>
                    <xdr:row>15</xdr:row>
                    <xdr:rowOff>22860</xdr:rowOff>
                  </from>
                  <to>
                    <xdr:col>2</xdr:col>
                    <xdr:colOff>312420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8" name="Check Box 39">
              <controlPr defaultSize="0" autoFill="0" autoLine="0" autoPict="0">
                <anchor moveWithCells="1">
                  <from>
                    <xdr:col>0</xdr:col>
                    <xdr:colOff>464820</xdr:colOff>
                    <xdr:row>6</xdr:row>
                    <xdr:rowOff>76200</xdr:rowOff>
                  </from>
                  <to>
                    <xdr:col>0</xdr:col>
                    <xdr:colOff>685800</xdr:colOff>
                    <xdr:row>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9" name="Check Box 42">
              <controlPr defaultSize="0" autoFill="0" autoLine="0" autoPict="0">
                <anchor moveWithCells="1">
                  <from>
                    <xdr:col>0</xdr:col>
                    <xdr:colOff>464820</xdr:colOff>
                    <xdr:row>7</xdr:row>
                    <xdr:rowOff>76200</xdr:rowOff>
                  </from>
                  <to>
                    <xdr:col>0</xdr:col>
                    <xdr:colOff>685800</xdr:colOff>
                    <xdr:row>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20" name="Check Box 43">
              <controlPr defaultSize="0" autoFill="0" autoLine="0" autoPict="0">
                <anchor moveWithCells="1">
                  <from>
                    <xdr:col>0</xdr:col>
                    <xdr:colOff>457200</xdr:colOff>
                    <xdr:row>8</xdr:row>
                    <xdr:rowOff>7620</xdr:rowOff>
                  </from>
                  <to>
                    <xdr:col>0</xdr:col>
                    <xdr:colOff>678180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21" name="Check Box 44">
              <controlPr defaultSize="0" autoFill="0" autoLine="0" autoPict="0">
                <anchor moveWithCells="1">
                  <from>
                    <xdr:col>0</xdr:col>
                    <xdr:colOff>457200</xdr:colOff>
                    <xdr:row>8</xdr:row>
                    <xdr:rowOff>266700</xdr:rowOff>
                  </from>
                  <to>
                    <xdr:col>0</xdr:col>
                    <xdr:colOff>678180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22" name="Check Box 45">
              <controlPr defaultSize="0" autoFill="0" autoLine="0" autoPict="0">
                <anchor moveWithCells="1">
                  <from>
                    <xdr:col>0</xdr:col>
                    <xdr:colOff>457200</xdr:colOff>
                    <xdr:row>9</xdr:row>
                    <xdr:rowOff>7620</xdr:rowOff>
                  </from>
                  <to>
                    <xdr:col>0</xdr:col>
                    <xdr:colOff>678180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23" name="Check Box 46">
              <controlPr defaultSize="0" autoFill="0" autoLine="0" autoPict="0">
                <anchor moveWithCells="1">
                  <from>
                    <xdr:col>0</xdr:col>
                    <xdr:colOff>457200</xdr:colOff>
                    <xdr:row>9</xdr:row>
                    <xdr:rowOff>259080</xdr:rowOff>
                  </from>
                  <to>
                    <xdr:col>0</xdr:col>
                    <xdr:colOff>678180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24" name="Drop Down 47">
              <controlPr defaultSize="0" autoLine="0" autoPict="0">
                <anchor moveWithCells="1">
                  <from>
                    <xdr:col>2</xdr:col>
                    <xdr:colOff>60960</xdr:colOff>
                    <xdr:row>23</xdr:row>
                    <xdr:rowOff>30480</xdr:rowOff>
                  </from>
                  <to>
                    <xdr:col>2</xdr:col>
                    <xdr:colOff>1714500</xdr:colOff>
                    <xdr:row>23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25" name="Drop Down 48">
              <controlPr defaultSize="0" autoLine="0" autoPict="0">
                <anchor moveWithCells="1">
                  <from>
                    <xdr:col>2</xdr:col>
                    <xdr:colOff>60960</xdr:colOff>
                    <xdr:row>24</xdr:row>
                    <xdr:rowOff>30480</xdr:rowOff>
                  </from>
                  <to>
                    <xdr:col>2</xdr:col>
                    <xdr:colOff>1714500</xdr:colOff>
                    <xdr:row>24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6" name="Check Box 49">
              <controlPr defaultSize="0" autoFill="0" autoLine="0" autoPict="0">
                <anchor moveWithCells="1">
                  <from>
                    <xdr:col>2</xdr:col>
                    <xdr:colOff>83820</xdr:colOff>
                    <xdr:row>26</xdr:row>
                    <xdr:rowOff>22860</xdr:rowOff>
                  </from>
                  <to>
                    <xdr:col>2</xdr:col>
                    <xdr:colOff>304800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7" name="Check Box 50">
              <controlPr defaultSize="0" autoFill="0" autoLine="0" autoPict="0">
                <anchor moveWithCells="1">
                  <from>
                    <xdr:col>2</xdr:col>
                    <xdr:colOff>83820</xdr:colOff>
                    <xdr:row>27</xdr:row>
                    <xdr:rowOff>30480</xdr:rowOff>
                  </from>
                  <to>
                    <xdr:col>2</xdr:col>
                    <xdr:colOff>304800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8" name="Check Box 51">
              <controlPr defaultSize="0" autoFill="0" autoLine="0" autoPict="0">
                <anchor moveWithCells="1">
                  <from>
                    <xdr:col>3</xdr:col>
                    <xdr:colOff>175260</xdr:colOff>
                    <xdr:row>26</xdr:row>
                    <xdr:rowOff>0</xdr:rowOff>
                  </from>
                  <to>
                    <xdr:col>3</xdr:col>
                    <xdr:colOff>388620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29" name="Check Box 54">
              <controlPr defaultSize="0" autoFill="0" autoLine="0" autoPict="0">
                <anchor moveWithCells="1">
                  <from>
                    <xdr:col>2</xdr:col>
                    <xdr:colOff>83820</xdr:colOff>
                    <xdr:row>28</xdr:row>
                    <xdr:rowOff>22860</xdr:rowOff>
                  </from>
                  <to>
                    <xdr:col>2</xdr:col>
                    <xdr:colOff>304800</xdr:colOff>
                    <xdr:row>29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2">
    <tabColor theme="4" tint="0.79998168889431442"/>
  </sheetPr>
  <dimension ref="A1:AV67"/>
  <sheetViews>
    <sheetView topLeftCell="B1" zoomScale="85" zoomScaleNormal="85" zoomScalePageLayoutView="55" workbookViewId="0">
      <selection activeCell="F1" sqref="F1:G1"/>
    </sheetView>
  </sheetViews>
  <sheetFormatPr defaultColWidth="8.88671875" defaultRowHeight="15"/>
  <cols>
    <col min="1" max="1" width="2.44140625" style="1" customWidth="1"/>
    <col min="2" max="3" width="4.33203125" style="1" customWidth="1"/>
    <col min="4" max="4" width="3.109375" style="1" customWidth="1"/>
    <col min="5" max="5" width="6.21875" style="1" customWidth="1"/>
    <col min="6" max="7" width="4.33203125" style="1" customWidth="1"/>
    <col min="8" max="8" width="6.109375" style="1" customWidth="1"/>
    <col min="9" max="10" width="4.33203125" style="1" customWidth="1"/>
    <col min="11" max="11" width="6.109375" style="1" customWidth="1"/>
    <col min="12" max="14" width="4.33203125" style="1" customWidth="1"/>
    <col min="15" max="15" width="6.109375" style="1" customWidth="1"/>
    <col min="16" max="17" width="4.33203125" style="1" customWidth="1"/>
    <col min="18" max="18" width="6.109375" style="1" customWidth="1"/>
    <col min="19" max="19" width="7.33203125" style="1" customWidth="1"/>
    <col min="20" max="20" width="9.44140625" style="1" customWidth="1"/>
    <col min="21" max="21" width="7.88671875" style="1" customWidth="1"/>
    <col min="22" max="22" width="7.44140625" style="1" customWidth="1"/>
    <col min="23" max="23" width="8.33203125" style="1" customWidth="1"/>
    <col min="24" max="24" width="4.88671875" style="1" customWidth="1"/>
    <col min="25" max="27" width="4.33203125" style="1" customWidth="1"/>
    <col min="28" max="28" width="6.6640625" style="1" customWidth="1"/>
    <col min="29" max="30" width="4.33203125" style="1" customWidth="1"/>
    <col min="31" max="31" width="5.6640625" style="1" customWidth="1"/>
    <col min="32" max="32" width="4.33203125" style="1" customWidth="1"/>
    <col min="33" max="33" width="6.44140625" style="1" customWidth="1"/>
    <col min="34" max="38" width="4.33203125" style="1" customWidth="1"/>
    <col min="39" max="39" width="6.77734375" style="1" customWidth="1"/>
    <col min="40" max="40" width="5.88671875" style="1" customWidth="1"/>
    <col min="41" max="41" width="5.6640625" style="1" customWidth="1"/>
    <col min="42" max="45" width="4.33203125" style="1" customWidth="1"/>
    <col min="46" max="46" width="5.77734375" style="1" customWidth="1"/>
    <col min="47" max="47" width="5.44140625" style="1" customWidth="1"/>
    <col min="48" max="48" width="32" style="1" customWidth="1"/>
    <col min="49" max="16384" width="8.88671875" style="1"/>
  </cols>
  <sheetData>
    <row r="1" spans="1:48" ht="22.95" customHeight="1">
      <c r="A1" s="90"/>
      <c r="B1" s="450" t="s">
        <v>218</v>
      </c>
      <c r="C1" s="450"/>
      <c r="D1" s="450"/>
      <c r="E1" s="450"/>
      <c r="F1" s="508">
        <v>114</v>
      </c>
      <c r="G1" s="508"/>
      <c r="H1" s="91" t="s">
        <v>150</v>
      </c>
      <c r="I1" s="508" t="s">
        <v>654</v>
      </c>
      <c r="J1" s="508"/>
      <c r="K1" s="91" t="s">
        <v>0</v>
      </c>
      <c r="L1" s="92"/>
      <c r="M1" s="93"/>
      <c r="N1" s="450" t="s">
        <v>205</v>
      </c>
      <c r="O1" s="450"/>
      <c r="P1" s="450"/>
      <c r="Q1" s="450"/>
      <c r="R1" s="452"/>
      <c r="S1" s="452"/>
      <c r="T1" s="452"/>
      <c r="U1" s="452"/>
      <c r="V1" s="452"/>
      <c r="W1" s="452"/>
      <c r="X1" s="452"/>
      <c r="Y1" s="94"/>
      <c r="Z1" s="94"/>
      <c r="AA1" s="94"/>
      <c r="AB1" s="94"/>
      <c r="AC1" s="94"/>
      <c r="AD1" s="94"/>
      <c r="AE1" s="94"/>
      <c r="AF1" s="94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4"/>
      <c r="AR1" s="96"/>
      <c r="AS1" s="96"/>
      <c r="AT1" s="96"/>
      <c r="AU1" s="96"/>
      <c r="AV1" s="97"/>
    </row>
    <row r="2" spans="1:48" ht="25.5" customHeight="1">
      <c r="A2" s="98"/>
      <c r="B2" s="451" t="s">
        <v>151</v>
      </c>
      <c r="C2" s="451"/>
      <c r="D2" s="451"/>
      <c r="E2" s="451"/>
      <c r="F2" s="509"/>
      <c r="G2" s="509"/>
      <c r="H2" s="509"/>
      <c r="I2" s="509"/>
      <c r="J2" s="509"/>
      <c r="K2" s="88"/>
      <c r="L2" s="99"/>
      <c r="M2" s="99"/>
      <c r="N2" s="451" t="s">
        <v>206</v>
      </c>
      <c r="O2" s="451"/>
      <c r="P2" s="451"/>
      <c r="Q2" s="451"/>
      <c r="R2" s="453"/>
      <c r="S2" s="453"/>
      <c r="T2" s="453"/>
      <c r="U2" s="453"/>
      <c r="V2" s="453"/>
      <c r="W2" s="453"/>
      <c r="X2" s="453"/>
      <c r="Y2" s="88"/>
      <c r="Z2" s="88"/>
      <c r="AA2" s="88"/>
      <c r="AB2" s="88"/>
      <c r="AC2" s="88"/>
      <c r="AD2" s="88"/>
      <c r="AE2" s="88"/>
      <c r="AF2" s="100"/>
      <c r="AG2" s="513" t="s">
        <v>279</v>
      </c>
      <c r="AH2" s="513"/>
      <c r="AI2" s="513"/>
      <c r="AJ2" s="513"/>
      <c r="AK2" s="513"/>
      <c r="AL2" s="513"/>
      <c r="AM2" s="513"/>
      <c r="AN2" s="513"/>
      <c r="AO2" s="513"/>
      <c r="AP2" s="513"/>
      <c r="AQ2" s="513"/>
      <c r="AR2" s="513"/>
      <c r="AS2" s="513"/>
      <c r="AT2" s="100"/>
      <c r="AU2" s="100"/>
      <c r="AV2" s="101"/>
    </row>
    <row r="3" spans="1:48" ht="22.95" customHeight="1">
      <c r="A3" s="9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1"/>
    </row>
    <row r="4" spans="1:48" ht="15.6" customHeight="1">
      <c r="A4" s="9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104"/>
    </row>
    <row r="5" spans="1:48" ht="18" customHeight="1" thickBot="1">
      <c r="A5" s="98"/>
      <c r="B5" s="88"/>
      <c r="C5" s="88"/>
      <c r="D5" s="88"/>
      <c r="E5" s="88"/>
      <c r="F5" s="88"/>
      <c r="G5" s="88"/>
      <c r="H5" s="88"/>
      <c r="I5" s="88"/>
      <c r="J5" s="88"/>
      <c r="K5" s="486">
        <f>E9+S40-AM6-K8</f>
        <v>0</v>
      </c>
      <c r="L5" s="486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105"/>
    </row>
    <row r="6" spans="1:48" ht="18" customHeight="1" thickBot="1">
      <c r="A6" s="98"/>
      <c r="B6" s="88"/>
      <c r="C6" s="88"/>
      <c r="D6" s="106"/>
      <c r="E6" s="517" t="s">
        <v>1</v>
      </c>
      <c r="F6" s="517"/>
      <c r="G6" s="517"/>
      <c r="H6" s="517"/>
      <c r="I6" s="88"/>
      <c r="J6" s="88"/>
      <c r="K6" s="88"/>
      <c r="L6" s="107" t="s">
        <v>2</v>
      </c>
      <c r="M6" s="88"/>
      <c r="N6" s="106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482">
        <v>0</v>
      </c>
      <c r="AN6" s="482"/>
      <c r="AO6" s="88"/>
      <c r="AP6" s="88"/>
      <c r="AQ6" s="88"/>
      <c r="AR6" s="88"/>
      <c r="AS6" s="88"/>
      <c r="AT6" s="88"/>
      <c r="AU6" s="88"/>
      <c r="AV6" s="105"/>
    </row>
    <row r="7" spans="1:48" ht="18" customHeight="1" thickBot="1">
      <c r="A7" s="98"/>
      <c r="B7" s="88"/>
      <c r="C7" s="88"/>
      <c r="D7" s="106"/>
      <c r="E7" s="517"/>
      <c r="F7" s="517"/>
      <c r="G7" s="517"/>
      <c r="H7" s="517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108" t="s">
        <v>3</v>
      </c>
      <c r="AO7" s="88"/>
      <c r="AP7" s="88"/>
      <c r="AQ7" s="88"/>
      <c r="AR7" s="88"/>
      <c r="AS7" s="88"/>
      <c r="AT7" s="88"/>
      <c r="AU7" s="88"/>
      <c r="AV7" s="105"/>
    </row>
    <row r="8" spans="1:48" ht="18" customHeight="1">
      <c r="A8" s="98"/>
      <c r="B8" s="88"/>
      <c r="C8" s="88"/>
      <c r="D8" s="88"/>
      <c r="E8" s="88"/>
      <c r="F8" s="88"/>
      <c r="G8" s="88"/>
      <c r="H8" s="88"/>
      <c r="I8" s="88"/>
      <c r="J8" s="88"/>
      <c r="K8" s="109">
        <v>0</v>
      </c>
      <c r="L8" s="88"/>
      <c r="M8" s="88"/>
      <c r="N8" s="88"/>
      <c r="O8" s="88"/>
      <c r="P8" s="482">
        <v>0</v>
      </c>
      <c r="Q8" s="482"/>
      <c r="R8" s="88"/>
      <c r="S8" s="88"/>
      <c r="T8" s="88"/>
      <c r="U8" s="88"/>
      <c r="V8" s="88"/>
      <c r="W8" s="88"/>
      <c r="X8" s="88"/>
      <c r="Y8" s="88"/>
      <c r="Z8" s="88"/>
      <c r="AA8" s="88"/>
      <c r="AB8" s="482">
        <v>0</v>
      </c>
      <c r="AC8" s="482"/>
      <c r="AD8" s="110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105"/>
    </row>
    <row r="9" spans="1:48" ht="18" customHeight="1">
      <c r="A9" s="98"/>
      <c r="B9" s="88"/>
      <c r="C9" s="88"/>
      <c r="D9" s="88"/>
      <c r="E9" s="482">
        <v>0</v>
      </c>
      <c r="F9" s="482"/>
      <c r="G9" s="88"/>
      <c r="H9" s="106"/>
      <c r="I9" s="88"/>
      <c r="J9" s="111"/>
      <c r="K9" s="112" t="s">
        <v>4</v>
      </c>
      <c r="L9" s="88"/>
      <c r="M9" s="88"/>
      <c r="N9" s="88"/>
      <c r="O9" s="88"/>
      <c r="P9" s="72" t="s">
        <v>5</v>
      </c>
      <c r="Q9" s="113"/>
      <c r="R9" s="88"/>
      <c r="S9" s="88"/>
      <c r="T9" s="109">
        <v>0</v>
      </c>
      <c r="U9" s="88"/>
      <c r="V9" s="88"/>
      <c r="W9" s="88"/>
      <c r="X9" s="88"/>
      <c r="Y9" s="88"/>
      <c r="Z9" s="88"/>
      <c r="AA9" s="88"/>
      <c r="AB9" s="88"/>
      <c r="AC9" s="114" t="s">
        <v>154</v>
      </c>
      <c r="AD9" s="88"/>
      <c r="AE9" s="88"/>
      <c r="AF9" s="88"/>
      <c r="AG9" s="106"/>
      <c r="AH9" s="112"/>
      <c r="AI9" s="112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105"/>
    </row>
    <row r="10" spans="1:48" ht="18" customHeight="1" thickBot="1">
      <c r="A10" s="98"/>
      <c r="B10" s="88"/>
      <c r="C10" s="88"/>
      <c r="D10" s="88"/>
      <c r="E10" s="488" t="s">
        <v>6</v>
      </c>
      <c r="F10" s="488"/>
      <c r="G10" s="88"/>
      <c r="H10" s="106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112"/>
      <c r="T10" s="115" t="s">
        <v>155</v>
      </c>
      <c r="U10" s="114"/>
      <c r="V10" s="502" t="s">
        <v>7</v>
      </c>
      <c r="W10" s="502"/>
      <c r="X10" s="88"/>
      <c r="Y10" s="88"/>
      <c r="Z10" s="88"/>
      <c r="AA10" s="88"/>
      <c r="AB10" s="88"/>
      <c r="AC10" s="88"/>
      <c r="AD10" s="88"/>
      <c r="AE10" s="88"/>
      <c r="AF10" s="88"/>
      <c r="AG10" s="106"/>
      <c r="AH10" s="106"/>
      <c r="AI10" s="88"/>
      <c r="AJ10" s="116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105"/>
    </row>
    <row r="11" spans="1:48" ht="18" customHeight="1" thickBot="1">
      <c r="A11" s="98"/>
      <c r="B11" s="514">
        <v>0</v>
      </c>
      <c r="C11" s="514"/>
      <c r="D11" s="88"/>
      <c r="E11" s="88"/>
      <c r="F11" s="88"/>
      <c r="G11" s="515">
        <v>0</v>
      </c>
      <c r="H11" s="515"/>
      <c r="I11" s="88"/>
      <c r="J11" s="88"/>
      <c r="K11" s="88"/>
      <c r="L11" s="88"/>
      <c r="M11" s="516">
        <f>G11+M20+Q15-P8+K24+K25+H16+K26</f>
        <v>0</v>
      </c>
      <c r="N11" s="516"/>
      <c r="O11" s="88"/>
      <c r="P11" s="88"/>
      <c r="Q11" s="88"/>
      <c r="R11" s="484" t="s">
        <v>8</v>
      </c>
      <c r="S11" s="484"/>
      <c r="T11" s="484"/>
      <c r="U11" s="117"/>
      <c r="V11" s="516">
        <f>M11-(Q13+AE14+T9)</f>
        <v>0</v>
      </c>
      <c r="W11" s="516"/>
      <c r="X11" s="88"/>
      <c r="Y11" s="484" t="s">
        <v>9</v>
      </c>
      <c r="Z11" s="484"/>
      <c r="AA11" s="484"/>
      <c r="AB11" s="484"/>
      <c r="AC11" s="88"/>
      <c r="AD11" s="88"/>
      <c r="AE11" s="486">
        <f>P8+V11-AA17-AB8</f>
        <v>0</v>
      </c>
      <c r="AF11" s="486"/>
      <c r="AG11" s="106"/>
      <c r="AH11" s="88"/>
      <c r="AI11" s="88"/>
      <c r="AJ11" s="499">
        <f>SUM(AE11,AE14,AE24,AE39)-AH22</f>
        <v>0</v>
      </c>
      <c r="AK11" s="499"/>
      <c r="AL11" s="500" t="s">
        <v>10</v>
      </c>
      <c r="AM11" s="500"/>
      <c r="AN11" s="88"/>
      <c r="AO11" s="88"/>
      <c r="AP11" s="88"/>
      <c r="AQ11" s="486">
        <f>SUM(AM6,AJ11)-AL14</f>
        <v>0</v>
      </c>
      <c r="AR11" s="486"/>
      <c r="AS11" s="72"/>
      <c r="AT11" s="72"/>
      <c r="AU11" s="72"/>
      <c r="AV11" s="118"/>
    </row>
    <row r="12" spans="1:48" ht="23.7" customHeight="1" thickBot="1">
      <c r="A12" s="98"/>
      <c r="B12" s="119" t="s">
        <v>11</v>
      </c>
      <c r="C12" s="120"/>
      <c r="D12" s="88"/>
      <c r="E12" s="88"/>
      <c r="F12" s="88"/>
      <c r="G12" s="501" t="s">
        <v>12</v>
      </c>
      <c r="H12" s="501"/>
      <c r="I12" s="121"/>
      <c r="J12" s="88"/>
      <c r="K12" s="88"/>
      <c r="L12" s="88"/>
      <c r="M12" s="502" t="s">
        <v>13</v>
      </c>
      <c r="N12" s="502"/>
      <c r="O12" s="88"/>
      <c r="P12" s="88"/>
      <c r="Q12" s="88"/>
      <c r="R12" s="484"/>
      <c r="S12" s="484"/>
      <c r="T12" s="484"/>
      <c r="U12" s="117"/>
      <c r="V12" s="122"/>
      <c r="W12" s="123"/>
      <c r="X12" s="88"/>
      <c r="Y12" s="484"/>
      <c r="Z12" s="484"/>
      <c r="AA12" s="484"/>
      <c r="AB12" s="484"/>
      <c r="AC12" s="88"/>
      <c r="AD12" s="88"/>
      <c r="AE12" s="503" t="s">
        <v>14</v>
      </c>
      <c r="AF12" s="503"/>
      <c r="AG12" s="106"/>
      <c r="AH12" s="106"/>
      <c r="AI12" s="88"/>
      <c r="AJ12" s="504" t="s">
        <v>15</v>
      </c>
      <c r="AK12" s="504"/>
      <c r="AL12" s="500"/>
      <c r="AM12" s="500"/>
      <c r="AN12" s="88"/>
      <c r="AO12" s="88"/>
      <c r="AP12" s="124" t="s">
        <v>16</v>
      </c>
      <c r="AQ12" s="88"/>
      <c r="AR12" s="124"/>
      <c r="AS12" s="106"/>
      <c r="AT12" s="106"/>
      <c r="AU12" s="106"/>
      <c r="AV12" s="125"/>
    </row>
    <row r="13" spans="1:48" ht="18" customHeight="1" thickBot="1">
      <c r="A13" s="98"/>
      <c r="B13" s="88"/>
      <c r="C13" s="88"/>
      <c r="D13" s="88"/>
      <c r="E13" s="486">
        <f>B11-E9-G11</f>
        <v>0</v>
      </c>
      <c r="F13" s="486"/>
      <c r="G13" s="88"/>
      <c r="H13" s="88"/>
      <c r="I13" s="88"/>
      <c r="J13" s="88"/>
      <c r="K13" s="88"/>
      <c r="L13" s="88"/>
      <c r="M13" s="88"/>
      <c r="N13" s="88"/>
      <c r="O13" s="88"/>
      <c r="P13" s="126"/>
      <c r="Q13" s="486">
        <f>Q15+S17</f>
        <v>0</v>
      </c>
      <c r="R13" s="486"/>
      <c r="S13" s="127"/>
      <c r="T13" s="88"/>
      <c r="U13" s="88"/>
      <c r="V13" s="128"/>
      <c r="W13" s="129">
        <v>0</v>
      </c>
      <c r="X13" s="87"/>
      <c r="Y13" s="88"/>
      <c r="Z13" s="88"/>
      <c r="AA13" s="88"/>
      <c r="AB13" s="88"/>
      <c r="AC13" s="88"/>
      <c r="AD13" s="88"/>
      <c r="AE13" s="88"/>
      <c r="AF13" s="88"/>
      <c r="AG13" s="106"/>
      <c r="AH13" s="106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105"/>
    </row>
    <row r="14" spans="1:48" ht="20.25" customHeight="1">
      <c r="A14" s="98"/>
      <c r="B14" s="88"/>
      <c r="C14" s="88"/>
      <c r="D14" s="88"/>
      <c r="E14" s="488" t="s">
        <v>17</v>
      </c>
      <c r="F14" s="4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492"/>
      <c r="R14" s="492"/>
      <c r="S14" s="88"/>
      <c r="T14" s="88"/>
      <c r="U14" s="88"/>
      <c r="V14" s="130" t="s">
        <v>18</v>
      </c>
      <c r="W14" s="131" t="s">
        <v>19</v>
      </c>
      <c r="X14" s="88"/>
      <c r="Y14" s="127"/>
      <c r="Z14" s="127"/>
      <c r="AA14" s="88"/>
      <c r="AB14" s="88"/>
      <c r="AC14" s="88"/>
      <c r="AD14" s="88"/>
      <c r="AE14" s="482">
        <v>0</v>
      </c>
      <c r="AF14" s="482"/>
      <c r="AG14" s="106"/>
      <c r="AH14" s="106"/>
      <c r="AI14" s="88"/>
      <c r="AJ14" s="88"/>
      <c r="AK14" s="88"/>
      <c r="AL14" s="482">
        <v>0</v>
      </c>
      <c r="AM14" s="482"/>
      <c r="AN14" s="88"/>
      <c r="AO14" s="510" t="s">
        <v>157</v>
      </c>
      <c r="AP14" s="511"/>
      <c r="AQ14" s="511"/>
      <c r="AR14" s="511"/>
      <c r="AS14" s="511"/>
      <c r="AT14" s="511"/>
      <c r="AU14" s="511"/>
      <c r="AV14" s="512"/>
    </row>
    <row r="15" spans="1:48" ht="18" customHeight="1">
      <c r="A15" s="9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482">
        <v>0</v>
      </c>
      <c r="R15" s="482"/>
      <c r="S15" s="88"/>
      <c r="T15" s="132" t="str">
        <f>IF(W13&gt;(SUM((B26+B29)+(Q15+S17+M20+V22+W27+Y33+W13+W34+K8+M45))*0.5),"C7回收量大於全廠回收量50%，請於下方填寫說明！"," ")</f>
        <v xml:space="preserve"> </v>
      </c>
      <c r="U15" s="88"/>
      <c r="V15" s="133"/>
      <c r="W15" s="133"/>
      <c r="X15" s="133"/>
      <c r="Y15" s="133"/>
      <c r="Z15" s="88"/>
      <c r="AA15" s="88"/>
      <c r="AB15" s="134"/>
      <c r="AC15" s="88"/>
      <c r="AD15" s="88"/>
      <c r="AE15" s="135" t="s">
        <v>20</v>
      </c>
      <c r="AF15" s="88"/>
      <c r="AG15" s="88"/>
      <c r="AH15" s="88"/>
      <c r="AI15" s="88"/>
      <c r="AJ15" s="88"/>
      <c r="AK15" s="88"/>
      <c r="AL15" s="488" t="s">
        <v>21</v>
      </c>
      <c r="AM15" s="488"/>
      <c r="AN15" s="88"/>
      <c r="AO15" s="6" t="s">
        <v>24</v>
      </c>
      <c r="AP15" s="7" t="s">
        <v>158</v>
      </c>
      <c r="AQ15" s="8"/>
      <c r="AR15" s="7"/>
      <c r="AS15" s="9"/>
      <c r="AT15" s="7"/>
      <c r="AU15" s="10"/>
      <c r="AV15" s="136"/>
    </row>
    <row r="16" spans="1:48" ht="18" customHeight="1">
      <c r="A16" s="98"/>
      <c r="B16" s="88"/>
      <c r="C16" s="88"/>
      <c r="D16" s="88"/>
      <c r="E16" s="88"/>
      <c r="F16" s="88"/>
      <c r="G16" s="88"/>
      <c r="H16" s="129">
        <v>0</v>
      </c>
      <c r="I16" s="87"/>
      <c r="J16" s="137" t="s">
        <v>22</v>
      </c>
      <c r="K16" s="88"/>
      <c r="L16" s="88"/>
      <c r="M16" s="88"/>
      <c r="N16" s="88"/>
      <c r="O16" s="88"/>
      <c r="P16" s="88"/>
      <c r="Q16" s="138"/>
      <c r="R16" s="139" t="s">
        <v>23</v>
      </c>
      <c r="S16" s="127"/>
      <c r="T16" s="140"/>
      <c r="U16" s="140"/>
      <c r="V16" s="140"/>
      <c r="W16" s="140"/>
      <c r="X16" s="140"/>
      <c r="Y16" s="140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141"/>
      <c r="AO16" s="11" t="s">
        <v>26</v>
      </c>
      <c r="AP16" s="12" t="s">
        <v>159</v>
      </c>
      <c r="AQ16" s="13"/>
      <c r="AR16" s="14"/>
      <c r="AS16" s="14"/>
      <c r="AT16" s="14"/>
      <c r="AU16" s="12" t="s">
        <v>27</v>
      </c>
      <c r="AV16" s="142" t="s">
        <v>160</v>
      </c>
    </row>
    <row r="17" spans="1:48" ht="18" customHeight="1">
      <c r="A17" s="98"/>
      <c r="B17" s="88"/>
      <c r="C17" s="88"/>
      <c r="D17" s="88"/>
      <c r="E17" s="88"/>
      <c r="F17" s="88"/>
      <c r="G17" s="496" t="s">
        <v>25</v>
      </c>
      <c r="H17" s="496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109">
        <v>0</v>
      </c>
      <c r="T17" s="88"/>
      <c r="U17" s="88"/>
      <c r="V17" s="127"/>
      <c r="W17" s="88"/>
      <c r="X17" s="88"/>
      <c r="Y17" s="88"/>
      <c r="Z17" s="88"/>
      <c r="AA17" s="486">
        <f>M20+V22+AE24</f>
        <v>0</v>
      </c>
      <c r="AB17" s="486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143"/>
      <c r="AO17" s="6" t="s">
        <v>29</v>
      </c>
      <c r="AP17" s="9" t="s">
        <v>161</v>
      </c>
      <c r="AQ17" s="6"/>
      <c r="AR17" s="9"/>
      <c r="AS17" s="9"/>
      <c r="AT17" s="9"/>
      <c r="AU17" s="9"/>
      <c r="AV17" s="136"/>
    </row>
    <row r="18" spans="1:48" ht="18" customHeight="1">
      <c r="A18" s="9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144" t="s">
        <v>28</v>
      </c>
      <c r="T18" s="88"/>
      <c r="U18" s="88"/>
      <c r="V18" s="88"/>
      <c r="W18" s="88"/>
      <c r="X18" s="88"/>
      <c r="Y18" s="88"/>
      <c r="Z18" s="88"/>
      <c r="AA18" s="492"/>
      <c r="AB18" s="492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143"/>
      <c r="AO18" s="11" t="s">
        <v>30</v>
      </c>
      <c r="AP18" s="12" t="s">
        <v>162</v>
      </c>
      <c r="AQ18" s="11"/>
      <c r="AR18" s="12"/>
      <c r="AS18" s="12"/>
      <c r="AT18" s="14"/>
      <c r="AU18" s="12" t="s">
        <v>31</v>
      </c>
      <c r="AV18" s="142" t="s">
        <v>163</v>
      </c>
    </row>
    <row r="19" spans="1:48" ht="18" customHeight="1" thickBot="1">
      <c r="A19" s="9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143"/>
      <c r="AO19" s="15" t="s">
        <v>33</v>
      </c>
      <c r="AP19" s="16" t="s">
        <v>164</v>
      </c>
      <c r="AQ19" s="15"/>
      <c r="AR19" s="17"/>
      <c r="AS19" s="17"/>
      <c r="AT19" s="16"/>
      <c r="AU19" s="16"/>
      <c r="AV19" s="145"/>
    </row>
    <row r="20" spans="1:48" ht="18" customHeight="1" thickBot="1">
      <c r="A20" s="9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482">
        <v>0</v>
      </c>
      <c r="N20" s="482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497" t="s">
        <v>32</v>
      </c>
      <c r="Z20" s="497"/>
      <c r="AA20" s="497"/>
      <c r="AB20" s="497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143"/>
      <c r="AO20" s="15" t="s">
        <v>35</v>
      </c>
      <c r="AP20" s="16" t="s">
        <v>165</v>
      </c>
      <c r="AQ20" s="15"/>
      <c r="AR20" s="16"/>
      <c r="AS20" s="16"/>
      <c r="AT20" s="16" t="s">
        <v>36</v>
      </c>
      <c r="AU20" s="16" t="s">
        <v>166</v>
      </c>
      <c r="AV20" s="146"/>
    </row>
    <row r="21" spans="1:48" ht="18" customHeight="1" thickBot="1">
      <c r="A21" s="9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498" t="s">
        <v>34</v>
      </c>
      <c r="M21" s="498"/>
      <c r="N21" s="498"/>
      <c r="O21" s="498"/>
      <c r="P21" s="498"/>
      <c r="Q21" s="88"/>
      <c r="R21" s="492"/>
      <c r="S21" s="492"/>
      <c r="T21" s="88"/>
      <c r="U21" s="88"/>
      <c r="V21" s="88"/>
      <c r="W21" s="88"/>
      <c r="X21" s="88"/>
      <c r="Y21" s="497"/>
      <c r="Z21" s="497"/>
      <c r="AA21" s="497"/>
      <c r="AB21" s="497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18" t="s">
        <v>37</v>
      </c>
      <c r="AP21" s="19" t="s">
        <v>38</v>
      </c>
      <c r="AQ21" s="20"/>
      <c r="AR21" s="21"/>
      <c r="AS21" s="19"/>
      <c r="AT21" s="19"/>
      <c r="AU21" s="21"/>
      <c r="AV21" s="147"/>
    </row>
    <row r="22" spans="1:48" ht="18" customHeight="1" thickBot="1">
      <c r="A22" s="98"/>
      <c r="B22" s="88"/>
      <c r="C22" s="88"/>
      <c r="D22" s="88"/>
      <c r="E22" s="88"/>
      <c r="F22" s="88"/>
      <c r="G22" s="88"/>
      <c r="H22" s="141"/>
      <c r="I22" s="88"/>
      <c r="J22" s="88"/>
      <c r="K22" s="141"/>
      <c r="L22" s="106"/>
      <c r="M22" s="106"/>
      <c r="N22" s="106"/>
      <c r="O22" s="106"/>
      <c r="P22" s="106"/>
      <c r="Q22" s="88"/>
      <c r="R22" s="88"/>
      <c r="S22" s="148"/>
      <c r="T22" s="88"/>
      <c r="U22" s="88"/>
      <c r="V22" s="482">
        <v>0</v>
      </c>
      <c r="W22" s="482"/>
      <c r="X22" s="88"/>
      <c r="Y22" s="497"/>
      <c r="Z22" s="497"/>
      <c r="AA22" s="497"/>
      <c r="AB22" s="497"/>
      <c r="AC22" s="88"/>
      <c r="AD22" s="88"/>
      <c r="AE22" s="88"/>
      <c r="AF22" s="88"/>
      <c r="AG22" s="88"/>
      <c r="AH22" s="482">
        <v>0</v>
      </c>
      <c r="AI22" s="482"/>
      <c r="AJ22" s="72"/>
      <c r="AK22" s="72"/>
      <c r="AL22" s="88"/>
      <c r="AM22" s="88"/>
      <c r="AN22" s="88"/>
      <c r="AO22" s="6" t="s">
        <v>41</v>
      </c>
      <c r="AP22" s="9" t="s">
        <v>167</v>
      </c>
      <c r="AQ22" s="22"/>
      <c r="AR22" s="10"/>
      <c r="AS22" s="10"/>
      <c r="AT22" s="10"/>
      <c r="AU22" s="10"/>
      <c r="AV22" s="136"/>
    </row>
    <row r="23" spans="1:48" ht="18" customHeight="1" thickBot="1">
      <c r="A23" s="9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7" t="s">
        <v>22</v>
      </c>
      <c r="Q23" s="87"/>
      <c r="R23" s="137" t="s">
        <v>22</v>
      </c>
      <c r="S23" s="88"/>
      <c r="T23" s="88"/>
      <c r="U23" s="88"/>
      <c r="V23" s="149"/>
      <c r="W23" s="149"/>
      <c r="X23" s="139" t="s">
        <v>39</v>
      </c>
      <c r="Y23" s="497"/>
      <c r="Z23" s="497"/>
      <c r="AA23" s="497"/>
      <c r="AB23" s="497"/>
      <c r="AC23" s="88"/>
      <c r="AD23" s="88"/>
      <c r="AE23" s="88"/>
      <c r="AF23" s="88"/>
      <c r="AG23" s="88"/>
      <c r="AH23" s="488" t="s">
        <v>40</v>
      </c>
      <c r="AI23" s="488"/>
      <c r="AJ23" s="72"/>
      <c r="AK23" s="72"/>
      <c r="AL23" s="88"/>
      <c r="AM23" s="88"/>
      <c r="AN23" s="88"/>
      <c r="AO23" s="6" t="s">
        <v>43</v>
      </c>
      <c r="AP23" s="9" t="s">
        <v>168</v>
      </c>
      <c r="AQ23" s="6"/>
      <c r="AR23" s="9"/>
      <c r="AS23" s="9"/>
      <c r="AT23" s="9"/>
      <c r="AU23" s="10"/>
      <c r="AV23" s="136"/>
    </row>
    <row r="24" spans="1:48" ht="18" customHeight="1">
      <c r="A24" s="98"/>
      <c r="B24" s="88"/>
      <c r="C24" s="88"/>
      <c r="D24" s="106"/>
      <c r="E24" s="88"/>
      <c r="F24" s="88"/>
      <c r="G24" s="88"/>
      <c r="H24" s="87" t="s">
        <v>22</v>
      </c>
      <c r="I24" s="87"/>
      <c r="J24" s="88"/>
      <c r="K24" s="109">
        <v>0</v>
      </c>
      <c r="L24" s="88"/>
      <c r="M24" s="137" t="s">
        <v>42</v>
      </c>
      <c r="N24" s="88"/>
      <c r="O24" s="88"/>
      <c r="P24" s="106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482">
        <v>0</v>
      </c>
      <c r="AF24" s="482"/>
      <c r="AG24" s="72"/>
      <c r="AH24" s="72"/>
      <c r="AI24" s="88"/>
      <c r="AJ24" s="88"/>
      <c r="AK24" s="88"/>
      <c r="AL24" s="88"/>
      <c r="AM24" s="88"/>
      <c r="AN24" s="88"/>
      <c r="AO24" s="6" t="s">
        <v>46</v>
      </c>
      <c r="AP24" s="9" t="s">
        <v>169</v>
      </c>
      <c r="AQ24" s="6"/>
      <c r="AR24" s="9"/>
      <c r="AS24" s="9"/>
      <c r="AT24" s="9" t="s">
        <v>47</v>
      </c>
      <c r="AU24" s="9" t="s">
        <v>170</v>
      </c>
      <c r="AV24" s="150"/>
    </row>
    <row r="25" spans="1:48" ht="18" customHeight="1">
      <c r="A25" s="98"/>
      <c r="B25" s="88"/>
      <c r="C25" s="88"/>
      <c r="D25" s="135"/>
      <c r="E25" s="88"/>
      <c r="F25" s="88"/>
      <c r="G25" s="88"/>
      <c r="H25" s="87" t="s">
        <v>22</v>
      </c>
      <c r="I25" s="87"/>
      <c r="J25" s="88"/>
      <c r="K25" s="109">
        <v>0</v>
      </c>
      <c r="L25" s="88"/>
      <c r="M25" s="137" t="s">
        <v>44</v>
      </c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7"/>
      <c r="Z25" s="72"/>
      <c r="AA25" s="87"/>
      <c r="AB25" s="88"/>
      <c r="AC25" s="88"/>
      <c r="AD25" s="120"/>
      <c r="AE25" s="135" t="s">
        <v>45</v>
      </c>
      <c r="AF25" s="88"/>
      <c r="AG25" s="88"/>
      <c r="AH25" s="88"/>
      <c r="AI25" s="88"/>
      <c r="AJ25" s="88"/>
      <c r="AK25" s="88"/>
      <c r="AL25" s="88"/>
      <c r="AM25" s="88"/>
      <c r="AN25" s="88"/>
      <c r="AO25" s="6" t="s">
        <v>51</v>
      </c>
      <c r="AP25" s="9" t="s">
        <v>171</v>
      </c>
      <c r="AQ25" s="6"/>
      <c r="AR25" s="9"/>
      <c r="AS25" s="9"/>
      <c r="AT25" s="9" t="s">
        <v>52</v>
      </c>
      <c r="AU25" s="9" t="s">
        <v>172</v>
      </c>
      <c r="AV25" s="136"/>
    </row>
    <row r="26" spans="1:48" ht="18" customHeight="1">
      <c r="A26" s="98"/>
      <c r="B26" s="482">
        <v>0</v>
      </c>
      <c r="C26" s="482"/>
      <c r="D26" s="106" t="s">
        <v>48</v>
      </c>
      <c r="E26" s="88"/>
      <c r="F26" s="88"/>
      <c r="G26" s="88"/>
      <c r="H26" s="87" t="s">
        <v>22</v>
      </c>
      <c r="I26" s="87"/>
      <c r="J26" s="88"/>
      <c r="K26" s="109">
        <v>0</v>
      </c>
      <c r="L26" s="88"/>
      <c r="M26" s="137" t="s">
        <v>49</v>
      </c>
      <c r="N26" s="88"/>
      <c r="O26" s="88"/>
      <c r="P26" s="486">
        <f>B26-K24</f>
        <v>0</v>
      </c>
      <c r="Q26" s="486"/>
      <c r="R26" s="137" t="s">
        <v>50</v>
      </c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120"/>
      <c r="AE26" s="135"/>
      <c r="AF26" s="88"/>
      <c r="AG26" s="88"/>
      <c r="AH26" s="88"/>
      <c r="AI26" s="88"/>
      <c r="AJ26" s="88"/>
      <c r="AK26" s="88"/>
      <c r="AL26" s="88"/>
      <c r="AM26" s="88"/>
      <c r="AN26" s="88"/>
      <c r="AO26" s="6" t="s">
        <v>53</v>
      </c>
      <c r="AP26" s="9" t="s">
        <v>173</v>
      </c>
      <c r="AQ26" s="6"/>
      <c r="AR26" s="9"/>
      <c r="AS26" s="9"/>
      <c r="AT26" s="9"/>
      <c r="AU26" s="9"/>
      <c r="AV26" s="150"/>
    </row>
    <row r="27" spans="1:48" ht="18" customHeight="1">
      <c r="A27" s="98"/>
      <c r="B27" s="495"/>
      <c r="C27" s="495"/>
      <c r="D27" s="135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106"/>
      <c r="P27" s="87" t="s">
        <v>22</v>
      </c>
      <c r="Q27" s="87"/>
      <c r="R27" s="137" t="s">
        <v>22</v>
      </c>
      <c r="S27" s="88"/>
      <c r="T27" s="88"/>
      <c r="U27" s="88"/>
      <c r="V27" s="88"/>
      <c r="W27" s="482">
        <v>0</v>
      </c>
      <c r="X27" s="482"/>
      <c r="Y27" s="87"/>
      <c r="Z27" s="88"/>
      <c r="AA27" s="87"/>
      <c r="AB27" s="88"/>
      <c r="AC27" s="88"/>
      <c r="AD27" s="120"/>
      <c r="AE27" s="135"/>
      <c r="AF27" s="88"/>
      <c r="AG27" s="88"/>
      <c r="AH27" s="88"/>
      <c r="AI27" s="88"/>
      <c r="AJ27" s="88"/>
      <c r="AK27" s="88"/>
      <c r="AL27" s="88"/>
      <c r="AM27" s="88"/>
      <c r="AN27" s="88"/>
      <c r="AO27" s="6" t="s">
        <v>56</v>
      </c>
      <c r="AP27" s="9" t="s">
        <v>174</v>
      </c>
      <c r="AQ27" s="6"/>
      <c r="AR27" s="9"/>
      <c r="AS27" s="9"/>
      <c r="AT27" s="9"/>
      <c r="AU27" s="9"/>
      <c r="AV27" s="150"/>
    </row>
    <row r="28" spans="1:48" ht="18" customHeight="1" thickBot="1">
      <c r="A28" s="98"/>
      <c r="B28" s="492"/>
      <c r="C28" s="492"/>
      <c r="D28" s="106"/>
      <c r="E28" s="106"/>
      <c r="F28" s="106"/>
      <c r="G28" s="88"/>
      <c r="H28" s="151"/>
      <c r="I28" s="88"/>
      <c r="J28" s="88"/>
      <c r="K28" s="88"/>
      <c r="L28" s="88"/>
      <c r="M28" s="88"/>
      <c r="N28" s="88"/>
      <c r="O28" s="88"/>
      <c r="P28" s="88"/>
      <c r="Q28" s="88"/>
      <c r="R28" s="152" t="s">
        <v>22</v>
      </c>
      <c r="S28" s="153"/>
      <c r="T28" s="88"/>
      <c r="U28" s="141" t="s">
        <v>54</v>
      </c>
      <c r="V28" s="88"/>
      <c r="W28" s="488" t="s">
        <v>55</v>
      </c>
      <c r="X28" s="488"/>
      <c r="Y28" s="112"/>
      <c r="Z28" s="112"/>
      <c r="AA28" s="112"/>
      <c r="AB28" s="207">
        <f>U29-AC31-AH29</f>
        <v>0</v>
      </c>
      <c r="AC28" s="114" t="s">
        <v>152</v>
      </c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11" t="s">
        <v>60</v>
      </c>
      <c r="AP28" s="12" t="s">
        <v>175</v>
      </c>
      <c r="AQ28" s="11"/>
      <c r="AR28" s="12"/>
      <c r="AS28" s="12"/>
      <c r="AT28" s="12" t="s">
        <v>61</v>
      </c>
      <c r="AU28" s="12" t="s">
        <v>176</v>
      </c>
      <c r="AV28" s="142"/>
    </row>
    <row r="29" spans="1:48" ht="18" customHeight="1" thickBot="1">
      <c r="A29" s="98"/>
      <c r="B29" s="482">
        <v>0</v>
      </c>
      <c r="C29" s="482"/>
      <c r="D29" s="135" t="s">
        <v>57</v>
      </c>
      <c r="E29" s="88"/>
      <c r="F29" s="88"/>
      <c r="G29" s="88"/>
      <c r="H29" s="88"/>
      <c r="I29" s="88"/>
      <c r="J29" s="88"/>
      <c r="K29" s="154"/>
      <c r="L29" s="155"/>
      <c r="M29" s="155"/>
      <c r="N29" s="156"/>
      <c r="O29" s="88"/>
      <c r="P29" s="486">
        <f>B29-K25</f>
        <v>0</v>
      </c>
      <c r="Q29" s="486"/>
      <c r="R29" s="137" t="s">
        <v>58</v>
      </c>
      <c r="S29" s="88"/>
      <c r="T29" s="88"/>
      <c r="U29" s="109">
        <v>0</v>
      </c>
      <c r="V29" s="157"/>
      <c r="W29" s="157"/>
      <c r="X29" s="493" t="s">
        <v>59</v>
      </c>
      <c r="Y29" s="493"/>
      <c r="Z29" s="493"/>
      <c r="AA29" s="493"/>
      <c r="AB29" s="493"/>
      <c r="AC29" s="88"/>
      <c r="AD29" s="88"/>
      <c r="AE29" s="88"/>
      <c r="AF29" s="88"/>
      <c r="AG29" s="88"/>
      <c r="AH29" s="482">
        <v>0</v>
      </c>
      <c r="AI29" s="482"/>
      <c r="AJ29" s="72"/>
      <c r="AK29" s="72"/>
      <c r="AL29" s="88"/>
      <c r="AM29" s="88"/>
      <c r="AN29" s="88"/>
      <c r="AO29" s="15" t="s">
        <v>63</v>
      </c>
      <c r="AP29" s="16" t="s">
        <v>64</v>
      </c>
      <c r="AQ29" s="15"/>
      <c r="AR29" s="16"/>
      <c r="AS29" s="16"/>
      <c r="AT29" s="16"/>
      <c r="AU29" s="16"/>
      <c r="AV29" s="145"/>
    </row>
    <row r="30" spans="1:48" ht="18" customHeight="1" thickBot="1">
      <c r="A30" s="98"/>
      <c r="B30" s="492"/>
      <c r="C30" s="492"/>
      <c r="D30" s="492"/>
      <c r="E30" s="492"/>
      <c r="F30" s="492"/>
      <c r="G30" s="88"/>
      <c r="H30" s="88"/>
      <c r="I30" s="88"/>
      <c r="J30" s="88"/>
      <c r="K30" s="154"/>
      <c r="L30" s="492"/>
      <c r="M30" s="492"/>
      <c r="N30" s="492"/>
      <c r="O30" s="492"/>
      <c r="P30" s="492"/>
      <c r="Q30" s="88"/>
      <c r="R30" s="88"/>
      <c r="S30" s="88"/>
      <c r="T30" s="88"/>
      <c r="U30" s="141"/>
      <c r="V30" s="157"/>
      <c r="W30" s="157"/>
      <c r="X30" s="493"/>
      <c r="Y30" s="493"/>
      <c r="Z30" s="493"/>
      <c r="AA30" s="493"/>
      <c r="AB30" s="493"/>
      <c r="AC30" s="88"/>
      <c r="AD30" s="88"/>
      <c r="AE30" s="88"/>
      <c r="AF30" s="88"/>
      <c r="AG30" s="88"/>
      <c r="AH30" s="488" t="s">
        <v>62</v>
      </c>
      <c r="AI30" s="488"/>
      <c r="AJ30" s="72"/>
      <c r="AK30" s="72"/>
      <c r="AL30" s="88"/>
      <c r="AM30" s="88"/>
      <c r="AN30" s="88"/>
      <c r="AO30" s="15" t="s">
        <v>65</v>
      </c>
      <c r="AP30" s="16" t="s">
        <v>177</v>
      </c>
      <c r="AQ30" s="23"/>
      <c r="AR30" s="16"/>
      <c r="AS30" s="16"/>
      <c r="AT30" s="16"/>
      <c r="AU30" s="16"/>
      <c r="AV30" s="145"/>
    </row>
    <row r="31" spans="1:48" ht="18" customHeight="1" thickBot="1">
      <c r="A31" s="98"/>
      <c r="B31" s="88"/>
      <c r="C31" s="88"/>
      <c r="D31" s="88"/>
      <c r="E31" s="88"/>
      <c r="F31" s="88"/>
      <c r="G31" s="88"/>
      <c r="H31" s="88"/>
      <c r="I31" s="88"/>
      <c r="J31" s="88"/>
      <c r="K31" s="155"/>
      <c r="L31" s="155"/>
      <c r="M31" s="155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493"/>
      <c r="Y31" s="493"/>
      <c r="Z31" s="493"/>
      <c r="AA31" s="493"/>
      <c r="AB31" s="493"/>
      <c r="AC31" s="494">
        <v>0</v>
      </c>
      <c r="AD31" s="494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15" t="s">
        <v>70</v>
      </c>
      <c r="AP31" s="16" t="s">
        <v>178</v>
      </c>
      <c r="AQ31" s="23"/>
      <c r="AR31" s="16"/>
      <c r="AS31" s="16"/>
      <c r="AT31" s="16"/>
      <c r="AU31" s="16"/>
      <c r="AV31" s="145"/>
    </row>
    <row r="32" spans="1:48" ht="18" customHeight="1">
      <c r="A32" s="98"/>
      <c r="B32" s="482">
        <v>0</v>
      </c>
      <c r="C32" s="482"/>
      <c r="D32" s="489" t="s">
        <v>66</v>
      </c>
      <c r="E32" s="489"/>
      <c r="F32" s="489"/>
      <c r="G32" s="88"/>
      <c r="H32" s="88"/>
      <c r="I32" s="88"/>
      <c r="J32" s="88"/>
      <c r="K32" s="155"/>
      <c r="L32" s="155"/>
      <c r="M32" s="88"/>
      <c r="N32" s="88"/>
      <c r="O32" s="88"/>
      <c r="P32" s="486">
        <f>B32-K26</f>
        <v>0</v>
      </c>
      <c r="Q32" s="486"/>
      <c r="R32" s="137" t="s">
        <v>67</v>
      </c>
      <c r="S32" s="88"/>
      <c r="T32" s="88"/>
      <c r="U32" s="490" t="s">
        <v>68</v>
      </c>
      <c r="V32" s="490"/>
      <c r="W32" s="490"/>
      <c r="X32" s="158"/>
      <c r="Y32" s="158"/>
      <c r="Z32" s="158"/>
      <c r="AA32" s="158"/>
      <c r="AB32" s="88"/>
      <c r="AC32" s="483" t="s">
        <v>69</v>
      </c>
      <c r="AD32" s="483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15" t="s">
        <v>72</v>
      </c>
      <c r="AP32" s="16" t="s">
        <v>179</v>
      </c>
      <c r="AQ32" s="15"/>
      <c r="AR32" s="16"/>
      <c r="AS32" s="16"/>
      <c r="AT32" s="16"/>
      <c r="AU32" s="16" t="s">
        <v>73</v>
      </c>
      <c r="AV32" s="146" t="s">
        <v>180</v>
      </c>
    </row>
    <row r="33" spans="1:48" ht="18" customHeight="1">
      <c r="A33" s="98"/>
      <c r="B33" s="491" t="s">
        <v>71</v>
      </c>
      <c r="C33" s="491"/>
      <c r="D33" s="491"/>
      <c r="E33" s="491"/>
      <c r="F33" s="491"/>
      <c r="G33" s="88"/>
      <c r="H33" s="88"/>
      <c r="I33" s="88"/>
      <c r="J33" s="88"/>
      <c r="K33" s="88"/>
      <c r="L33" s="155"/>
      <c r="M33" s="155"/>
      <c r="N33" s="159"/>
      <c r="O33" s="88"/>
      <c r="P33" s="88"/>
      <c r="Q33" s="88"/>
      <c r="R33" s="88"/>
      <c r="S33" s="88"/>
      <c r="T33" s="88"/>
      <c r="U33" s="88"/>
      <c r="V33" s="109">
        <v>0</v>
      </c>
      <c r="W33" s="88"/>
      <c r="X33" s="88"/>
      <c r="Y33" s="482">
        <v>0</v>
      </c>
      <c r="Z33" s="482"/>
      <c r="AA33" s="88"/>
      <c r="AB33" s="157"/>
      <c r="AC33" s="157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18" t="s">
        <v>74</v>
      </c>
      <c r="AP33" s="19" t="s">
        <v>181</v>
      </c>
      <c r="AQ33" s="18"/>
      <c r="AR33" s="19"/>
      <c r="AS33" s="19"/>
      <c r="AT33" s="19"/>
      <c r="AU33" s="19" t="s">
        <v>75</v>
      </c>
      <c r="AV33" s="160" t="s">
        <v>76</v>
      </c>
    </row>
    <row r="34" spans="1:48" ht="18" customHeight="1">
      <c r="A34" s="98"/>
      <c r="B34" s="491"/>
      <c r="C34" s="491"/>
      <c r="D34" s="491"/>
      <c r="E34" s="491"/>
      <c r="F34" s="491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486">
        <f>IF(V33&lt;=1500,0,(U37-AA34)*((V33/1250)-1.2))</f>
        <v>0</v>
      </c>
      <c r="X34" s="486"/>
      <c r="Y34" s="88"/>
      <c r="Z34" s="88"/>
      <c r="AA34" s="486">
        <f>U37-AB40-AH36</f>
        <v>0</v>
      </c>
      <c r="AB34" s="486"/>
      <c r="AC34" s="88"/>
      <c r="AD34" s="492"/>
      <c r="AE34" s="492"/>
      <c r="AF34" s="88"/>
      <c r="AG34" s="88"/>
      <c r="AH34" s="88" t="s">
        <v>22</v>
      </c>
      <c r="AI34" s="88"/>
      <c r="AJ34" s="88"/>
      <c r="AK34" s="88"/>
      <c r="AL34" s="88"/>
      <c r="AM34" s="88"/>
      <c r="AN34" s="88"/>
      <c r="AO34" s="15" t="s">
        <v>81</v>
      </c>
      <c r="AP34" s="16" t="s">
        <v>182</v>
      </c>
      <c r="AQ34" s="15"/>
      <c r="AR34" s="16"/>
      <c r="AS34" s="16"/>
      <c r="AT34" s="16"/>
      <c r="AU34" s="16"/>
      <c r="AV34" s="145"/>
    </row>
    <row r="35" spans="1:48" ht="18" customHeight="1" thickBot="1">
      <c r="A35" s="98"/>
      <c r="B35" s="161" t="s">
        <v>77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486">
        <f>M45-H16</f>
        <v>0</v>
      </c>
      <c r="Q35" s="486"/>
      <c r="R35" s="137" t="s">
        <v>78</v>
      </c>
      <c r="S35" s="88"/>
      <c r="T35" s="88"/>
      <c r="U35" s="88"/>
      <c r="V35" s="88"/>
      <c r="W35" s="487" t="s">
        <v>79</v>
      </c>
      <c r="X35" s="487"/>
      <c r="Y35" s="89"/>
      <c r="Z35" s="89" t="s">
        <v>80</v>
      </c>
      <c r="AA35" s="162"/>
      <c r="AB35" s="162" t="s">
        <v>153</v>
      </c>
      <c r="AC35" s="163"/>
      <c r="AD35" s="88"/>
      <c r="AE35" s="88"/>
      <c r="AF35" s="88"/>
      <c r="AG35" s="88"/>
      <c r="AH35" s="88"/>
      <c r="AI35" s="88"/>
      <c r="AJ35" s="72"/>
      <c r="AK35" s="72"/>
      <c r="AL35" s="88"/>
      <c r="AM35" s="88"/>
      <c r="AN35" s="88"/>
      <c r="AO35" s="15" t="s">
        <v>84</v>
      </c>
      <c r="AP35" s="16" t="s">
        <v>85</v>
      </c>
      <c r="AQ35" s="15"/>
      <c r="AR35" s="16"/>
      <c r="AS35" s="16"/>
      <c r="AT35" s="16"/>
      <c r="AU35" s="16"/>
      <c r="AV35" s="145"/>
    </row>
    <row r="36" spans="1:48" ht="18" customHeight="1" thickBot="1">
      <c r="A36" s="9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141" t="s">
        <v>82</v>
      </c>
      <c r="V36" s="157"/>
      <c r="W36" s="157"/>
      <c r="X36" s="484" t="s">
        <v>83</v>
      </c>
      <c r="Y36" s="484"/>
      <c r="Z36" s="484"/>
      <c r="AA36" s="484"/>
      <c r="AB36" s="484"/>
      <c r="AC36" s="88"/>
      <c r="AD36" s="88"/>
      <c r="AE36" s="88"/>
      <c r="AF36" s="88"/>
      <c r="AG36" s="88"/>
      <c r="AH36" s="482">
        <v>0</v>
      </c>
      <c r="AI36" s="482"/>
      <c r="AJ36" s="88"/>
      <c r="AK36" s="88"/>
      <c r="AL36" s="88"/>
      <c r="AM36" s="88"/>
      <c r="AN36" s="88"/>
      <c r="AO36" s="18" t="s">
        <v>87</v>
      </c>
      <c r="AP36" s="19" t="s">
        <v>88</v>
      </c>
      <c r="AQ36" s="18"/>
      <c r="AR36" s="19"/>
      <c r="AS36" s="19"/>
      <c r="AT36" s="19"/>
      <c r="AU36" s="19"/>
      <c r="AV36" s="147"/>
    </row>
    <row r="37" spans="1:48" ht="18" customHeight="1" thickBot="1">
      <c r="A37" s="9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164"/>
      <c r="T37" s="207">
        <f>E13+P26+V22+S17+P29+P32+P35+K8</f>
        <v>0</v>
      </c>
      <c r="U37" s="109">
        <v>0</v>
      </c>
      <c r="V37" s="157"/>
      <c r="W37" s="157"/>
      <c r="X37" s="484"/>
      <c r="Y37" s="484"/>
      <c r="Z37" s="484"/>
      <c r="AA37" s="484"/>
      <c r="AB37" s="484"/>
      <c r="AC37" s="88"/>
      <c r="AD37" s="88"/>
      <c r="AE37" s="88"/>
      <c r="AF37" s="88"/>
      <c r="AG37" s="88"/>
      <c r="AH37" s="488" t="s">
        <v>86</v>
      </c>
      <c r="AI37" s="488"/>
      <c r="AJ37" s="72"/>
      <c r="AK37" s="72"/>
      <c r="AL37" s="88"/>
      <c r="AM37" s="88"/>
      <c r="AN37" s="88"/>
      <c r="AO37" s="6" t="s">
        <v>90</v>
      </c>
      <c r="AP37" s="9" t="s">
        <v>183</v>
      </c>
      <c r="AQ37" s="6"/>
      <c r="AR37" s="9"/>
      <c r="AS37" s="9"/>
      <c r="AT37" s="9" t="s">
        <v>91</v>
      </c>
      <c r="AU37" s="9" t="s">
        <v>184</v>
      </c>
      <c r="AV37" s="150"/>
    </row>
    <row r="38" spans="1:48" ht="18" customHeight="1" thickBot="1">
      <c r="A38" s="9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113" t="s">
        <v>89</v>
      </c>
      <c r="U38" s="141"/>
      <c r="V38" s="88"/>
      <c r="W38" s="88"/>
      <c r="X38" s="484"/>
      <c r="Y38" s="484"/>
      <c r="Z38" s="484"/>
      <c r="AA38" s="484"/>
      <c r="AB38" s="484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11" t="s">
        <v>92</v>
      </c>
      <c r="AP38" s="12" t="s">
        <v>185</v>
      </c>
      <c r="AQ38" s="11"/>
      <c r="AR38" s="12"/>
      <c r="AS38" s="12"/>
      <c r="AT38" s="12"/>
      <c r="AU38" s="12"/>
      <c r="AV38" s="165"/>
    </row>
    <row r="39" spans="1:48" ht="18" customHeight="1">
      <c r="A39" s="9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166"/>
      <c r="V39" s="167"/>
      <c r="W39" s="72"/>
      <c r="X39" s="88"/>
      <c r="Y39" s="163"/>
      <c r="Z39" s="163"/>
      <c r="AA39" s="88"/>
      <c r="AB39" s="88"/>
      <c r="AC39" s="88"/>
      <c r="AD39" s="88"/>
      <c r="AE39" s="486">
        <f>(U29+U37+U42)-(AA34+AB28+Y40+AH29+AH36)</f>
        <v>0</v>
      </c>
      <c r="AF39" s="486"/>
      <c r="AG39" s="72"/>
      <c r="AH39" s="72"/>
      <c r="AI39" s="88"/>
      <c r="AJ39" s="88"/>
      <c r="AK39" s="88"/>
      <c r="AL39" s="88"/>
      <c r="AM39" s="88"/>
      <c r="AN39" s="88"/>
      <c r="AO39" s="6" t="s">
        <v>95</v>
      </c>
      <c r="AP39" s="9" t="s">
        <v>96</v>
      </c>
      <c r="AQ39" s="6"/>
      <c r="AR39" s="9"/>
      <c r="AS39" s="9"/>
      <c r="AT39" s="9"/>
      <c r="AU39" s="9"/>
      <c r="AV39" s="136"/>
    </row>
    <row r="40" spans="1:48" ht="18" customHeight="1">
      <c r="A40" s="9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109">
        <v>0</v>
      </c>
      <c r="T40" s="168" t="s">
        <v>93</v>
      </c>
      <c r="U40" s="163"/>
      <c r="V40" s="169"/>
      <c r="W40" s="170"/>
      <c r="X40" s="163"/>
      <c r="Y40" s="482">
        <v>0</v>
      </c>
      <c r="Z40" s="482"/>
      <c r="AA40" s="163"/>
      <c r="AB40" s="482">
        <v>0</v>
      </c>
      <c r="AC40" s="482"/>
      <c r="AD40" s="141"/>
      <c r="AE40" s="135" t="s">
        <v>94</v>
      </c>
      <c r="AF40" s="88"/>
      <c r="AG40" s="88"/>
      <c r="AH40" s="88"/>
      <c r="AI40" s="88"/>
      <c r="AJ40" s="88"/>
      <c r="AK40" s="88"/>
      <c r="AL40" s="88"/>
      <c r="AM40" s="88"/>
      <c r="AN40" s="88"/>
      <c r="AO40" s="6" t="s">
        <v>101</v>
      </c>
      <c r="AP40" s="9" t="s">
        <v>96</v>
      </c>
      <c r="AQ40" s="6"/>
      <c r="AR40" s="9"/>
      <c r="AS40" s="9"/>
      <c r="AT40" s="9"/>
      <c r="AU40" s="9"/>
      <c r="AV40" s="136"/>
    </row>
    <row r="41" spans="1:48" ht="18" customHeight="1" thickBot="1">
      <c r="A41" s="9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171" t="s">
        <v>97</v>
      </c>
      <c r="T41" s="88"/>
      <c r="U41" s="141" t="s">
        <v>98</v>
      </c>
      <c r="V41" s="88"/>
      <c r="W41" s="88"/>
      <c r="X41" s="88"/>
      <c r="Y41" s="88"/>
      <c r="Z41" s="172" t="s">
        <v>99</v>
      </c>
      <c r="AA41" s="88"/>
      <c r="AB41" s="483" t="s">
        <v>100</v>
      </c>
      <c r="AC41" s="483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6" t="s">
        <v>103</v>
      </c>
      <c r="AP41" s="9" t="s">
        <v>104</v>
      </c>
      <c r="AQ41" s="6"/>
      <c r="AR41" s="9"/>
      <c r="AS41" s="9"/>
      <c r="AT41" s="9"/>
      <c r="AU41" s="9"/>
      <c r="AV41" s="173"/>
    </row>
    <row r="42" spans="1:48" ht="18" customHeight="1" thickBot="1">
      <c r="A42" s="9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207">
        <f>T37-U29-U37-S40</f>
        <v>0</v>
      </c>
      <c r="V42" s="157"/>
      <c r="W42" s="157"/>
      <c r="X42" s="484" t="s">
        <v>102</v>
      </c>
      <c r="Y42" s="484"/>
      <c r="Z42" s="484"/>
      <c r="AA42" s="484"/>
      <c r="AB42" s="484"/>
      <c r="AC42" s="88"/>
      <c r="AD42" s="87"/>
      <c r="AE42" s="87"/>
      <c r="AF42" s="87"/>
      <c r="AG42" s="87"/>
      <c r="AH42" s="87"/>
      <c r="AI42" s="88"/>
      <c r="AJ42" s="88"/>
      <c r="AK42" s="88"/>
      <c r="AL42" s="88"/>
      <c r="AM42" s="88"/>
      <c r="AN42" s="88"/>
      <c r="AO42" s="6" t="s">
        <v>106</v>
      </c>
      <c r="AP42" s="9" t="s">
        <v>104</v>
      </c>
      <c r="AQ42" s="6"/>
      <c r="AR42" s="24"/>
      <c r="AS42" s="24"/>
      <c r="AT42" s="24"/>
      <c r="AU42" s="24"/>
      <c r="AV42" s="118"/>
    </row>
    <row r="43" spans="1:48" ht="18" customHeight="1" thickBot="1">
      <c r="A43" s="9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141"/>
      <c r="V43" s="157"/>
      <c r="W43" s="157"/>
      <c r="X43" s="484"/>
      <c r="Y43" s="484"/>
      <c r="Z43" s="484"/>
      <c r="AA43" s="484"/>
      <c r="AB43" s="484"/>
      <c r="AC43" s="485">
        <f>U42-Y40</f>
        <v>0</v>
      </c>
      <c r="AD43" s="485"/>
      <c r="AE43" s="72" t="s">
        <v>105</v>
      </c>
      <c r="AF43" s="88"/>
      <c r="AG43" s="88"/>
      <c r="AH43" s="88"/>
      <c r="AI43" s="88"/>
      <c r="AJ43" s="88"/>
      <c r="AK43" s="88"/>
      <c r="AL43" s="88"/>
      <c r="AM43" s="88"/>
      <c r="AN43" s="88"/>
      <c r="AO43" s="6" t="s">
        <v>107</v>
      </c>
      <c r="AP43" s="7" t="s">
        <v>186</v>
      </c>
      <c r="AQ43" s="25"/>
      <c r="AR43" s="7"/>
      <c r="AS43" s="7"/>
      <c r="AT43" s="7"/>
      <c r="AU43" s="7"/>
      <c r="AV43" s="174"/>
    </row>
    <row r="44" spans="1:48" ht="16.649999999999999" customHeight="1" thickBot="1">
      <c r="A44" s="98"/>
      <c r="B44" s="88"/>
      <c r="C44" s="88"/>
      <c r="D44" s="88"/>
      <c r="E44" s="88"/>
      <c r="F44" s="88"/>
      <c r="G44" s="88"/>
      <c r="H44" s="88"/>
      <c r="I44" s="88"/>
      <c r="J44" s="106"/>
      <c r="K44" s="106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484"/>
      <c r="Y44" s="484"/>
      <c r="Z44" s="484"/>
      <c r="AA44" s="484"/>
      <c r="AB44" s="484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26" t="s">
        <v>108</v>
      </c>
      <c r="AP44" s="9" t="s">
        <v>207</v>
      </c>
      <c r="AQ44" s="86"/>
      <c r="AR44" s="175"/>
      <c r="AS44" s="175"/>
      <c r="AT44" s="175"/>
      <c r="AU44" s="175"/>
      <c r="AV44" s="173"/>
    </row>
    <row r="45" spans="1:48" ht="18" customHeight="1">
      <c r="A45" s="98"/>
      <c r="B45" s="88"/>
      <c r="C45" s="88"/>
      <c r="D45" s="88"/>
      <c r="E45" s="88"/>
      <c r="F45" s="88"/>
      <c r="G45" s="88"/>
      <c r="H45" s="88"/>
      <c r="I45" s="106"/>
      <c r="J45" s="106"/>
      <c r="K45" s="106"/>
      <c r="L45" s="88"/>
      <c r="M45" s="486">
        <f>SUM(AH22,AH29,AH36,AL14)</f>
        <v>0</v>
      </c>
      <c r="N45" s="486"/>
      <c r="O45" s="106"/>
      <c r="P45" s="176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27" t="s">
        <v>110</v>
      </c>
      <c r="AP45" s="175" t="s">
        <v>194</v>
      </c>
      <c r="AQ45" s="86"/>
      <c r="AR45" s="175"/>
      <c r="AS45" s="175"/>
      <c r="AT45" s="175"/>
      <c r="AU45" s="175"/>
      <c r="AV45" s="173"/>
    </row>
    <row r="46" spans="1:48" ht="16.2" customHeight="1">
      <c r="A46" s="98"/>
      <c r="B46" s="88"/>
      <c r="C46" s="88"/>
      <c r="D46" s="88"/>
      <c r="E46" s="88"/>
      <c r="F46" s="88"/>
      <c r="G46" s="88"/>
      <c r="H46" s="88"/>
      <c r="I46" s="106"/>
      <c r="J46" s="106"/>
      <c r="K46" s="106"/>
      <c r="L46" s="88"/>
      <c r="M46" s="177" t="s">
        <v>109</v>
      </c>
      <c r="N46" s="106"/>
      <c r="O46" s="106"/>
      <c r="P46" s="176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7"/>
      <c r="AP46" s="175" t="s">
        <v>195</v>
      </c>
      <c r="AQ46" s="86"/>
      <c r="AR46" s="175"/>
      <c r="AS46" s="175"/>
      <c r="AT46" s="175"/>
      <c r="AU46" s="175"/>
      <c r="AV46" s="173"/>
    </row>
    <row r="47" spans="1:48" ht="16.95" customHeight="1">
      <c r="A47" s="98"/>
      <c r="B47" s="88"/>
      <c r="C47" s="88"/>
      <c r="D47" s="88"/>
      <c r="E47" s="88"/>
      <c r="F47" s="88"/>
      <c r="G47" s="88"/>
      <c r="H47" s="88"/>
      <c r="I47" s="106"/>
      <c r="J47" s="106"/>
      <c r="K47" s="106"/>
      <c r="L47" s="88"/>
      <c r="M47" s="119"/>
      <c r="N47" s="106"/>
      <c r="O47" s="106"/>
      <c r="P47" s="176"/>
      <c r="Q47" s="88"/>
      <c r="R47" s="88"/>
      <c r="S47" s="88"/>
      <c r="T47" s="88"/>
      <c r="U47" s="88"/>
      <c r="V47" s="88"/>
      <c r="W47" s="8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88"/>
      <c r="AJ47" s="88"/>
      <c r="AK47" s="88"/>
      <c r="AL47" s="88"/>
      <c r="AM47" s="88"/>
      <c r="AN47" s="88"/>
      <c r="AO47" s="27" t="s">
        <v>112</v>
      </c>
      <c r="AP47" s="175" t="s">
        <v>208</v>
      </c>
      <c r="AQ47" s="86"/>
      <c r="AR47" s="175"/>
      <c r="AS47" s="175"/>
      <c r="AT47" s="175"/>
      <c r="AU47" s="175"/>
      <c r="AV47" s="173"/>
    </row>
    <row r="48" spans="1:48" ht="16.95" customHeight="1" thickBot="1">
      <c r="A48" s="98"/>
      <c r="B48" s="179" t="s">
        <v>111</v>
      </c>
      <c r="C48" s="88"/>
      <c r="D48" s="88"/>
      <c r="E48" s="88"/>
      <c r="F48" s="88"/>
      <c r="G48" s="88"/>
      <c r="H48" s="88"/>
      <c r="I48" s="106"/>
      <c r="J48" s="106"/>
      <c r="K48" s="106"/>
      <c r="L48" s="88"/>
      <c r="M48" s="119"/>
      <c r="N48" s="106"/>
      <c r="O48" s="106"/>
      <c r="P48" s="176"/>
      <c r="Q48" s="88"/>
      <c r="R48" s="88"/>
      <c r="S48" s="88"/>
      <c r="T48" s="88"/>
      <c r="U48" s="88"/>
      <c r="V48" s="88"/>
      <c r="W48" s="8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88"/>
      <c r="AJ48" s="88"/>
      <c r="AK48" s="88"/>
      <c r="AL48" s="88"/>
      <c r="AM48" s="88"/>
      <c r="AN48" s="88"/>
      <c r="AO48" s="27"/>
      <c r="AP48" s="180" t="s">
        <v>196</v>
      </c>
      <c r="AQ48" s="86"/>
      <c r="AR48" s="175"/>
      <c r="AS48" s="175"/>
      <c r="AT48" s="175"/>
      <c r="AU48" s="175"/>
      <c r="AV48" s="173"/>
    </row>
    <row r="49" spans="1:48" ht="20.25" customHeight="1" thickBot="1">
      <c r="A49" s="98"/>
      <c r="B49" s="476" t="s">
        <v>113</v>
      </c>
      <c r="C49" s="476"/>
      <c r="D49" s="476"/>
      <c r="E49" s="476"/>
      <c r="F49" s="477" t="s">
        <v>114</v>
      </c>
      <c r="G49" s="477"/>
      <c r="H49" s="477"/>
      <c r="I49" s="477"/>
      <c r="J49" s="477"/>
      <c r="K49" s="477"/>
      <c r="L49" s="477"/>
      <c r="M49" s="477"/>
      <c r="N49" s="477"/>
      <c r="O49" s="478" t="s">
        <v>115</v>
      </c>
      <c r="P49" s="478"/>
      <c r="Q49" s="478"/>
      <c r="R49" s="479" t="e">
        <f>(Q15+S17+M20+V22+W13)/(M11+P8+W13-T9-AB8)</f>
        <v>#DIV/0!</v>
      </c>
      <c r="S49" s="479"/>
      <c r="T49" s="480" t="s">
        <v>200</v>
      </c>
      <c r="U49" s="47"/>
      <c r="V49" s="48" t="s">
        <v>116</v>
      </c>
      <c r="W49" s="49" t="s">
        <v>117</v>
      </c>
      <c r="X49" s="50" t="s">
        <v>118</v>
      </c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2"/>
      <c r="AL49" s="88"/>
      <c r="AM49" s="88"/>
      <c r="AN49" s="88"/>
      <c r="AO49" s="11" t="s">
        <v>123</v>
      </c>
      <c r="AP49" s="12" t="s">
        <v>124</v>
      </c>
      <c r="AQ49" s="11"/>
      <c r="AR49" s="12"/>
      <c r="AS49" s="12"/>
      <c r="AT49" s="12"/>
      <c r="AU49" s="12"/>
      <c r="AV49" s="165"/>
    </row>
    <row r="50" spans="1:48" ht="20.25" customHeight="1">
      <c r="A50" s="98"/>
      <c r="B50" s="476"/>
      <c r="C50" s="476"/>
      <c r="D50" s="476"/>
      <c r="E50" s="476"/>
      <c r="F50" s="481" t="s">
        <v>119</v>
      </c>
      <c r="G50" s="481"/>
      <c r="H50" s="481"/>
      <c r="I50" s="481"/>
      <c r="J50" s="481"/>
      <c r="K50" s="481"/>
      <c r="L50" s="481"/>
      <c r="M50" s="481"/>
      <c r="N50" s="481"/>
      <c r="O50" s="478"/>
      <c r="P50" s="478"/>
      <c r="Q50" s="478"/>
      <c r="R50" s="479"/>
      <c r="S50" s="479"/>
      <c r="T50" s="480"/>
      <c r="U50" s="53"/>
      <c r="V50" s="54" t="s">
        <v>120</v>
      </c>
      <c r="W50" s="181" t="s">
        <v>121</v>
      </c>
      <c r="X50" s="182" t="s">
        <v>122</v>
      </c>
      <c r="Y50" s="183"/>
      <c r="Z50" s="183"/>
      <c r="AA50" s="183"/>
      <c r="AB50" s="183"/>
      <c r="AC50" s="183"/>
      <c r="AD50" s="183"/>
      <c r="AE50" s="184"/>
      <c r="AF50" s="184"/>
      <c r="AG50" s="184"/>
      <c r="AH50" s="184"/>
      <c r="AI50" s="184"/>
      <c r="AJ50" s="184"/>
      <c r="AK50" s="55"/>
      <c r="AL50" s="161"/>
      <c r="AM50" s="88"/>
      <c r="AN50" s="88"/>
      <c r="AO50" s="15" t="s">
        <v>130</v>
      </c>
      <c r="AP50" s="16" t="s">
        <v>187</v>
      </c>
      <c r="AQ50" s="15"/>
      <c r="AR50" s="16"/>
      <c r="AS50" s="16"/>
      <c r="AT50" s="16"/>
      <c r="AU50" s="16"/>
      <c r="AV50" s="185"/>
    </row>
    <row r="51" spans="1:48" ht="16.2">
      <c r="A51" s="98"/>
      <c r="B51" s="468" t="s">
        <v>125</v>
      </c>
      <c r="C51" s="468"/>
      <c r="D51" s="468"/>
      <c r="E51" s="468"/>
      <c r="F51" s="469" t="s">
        <v>126</v>
      </c>
      <c r="G51" s="469"/>
      <c r="H51" s="469"/>
      <c r="I51" s="469"/>
      <c r="J51" s="469"/>
      <c r="K51" s="469"/>
      <c r="L51" s="469"/>
      <c r="M51" s="469"/>
      <c r="N51" s="469"/>
      <c r="O51" s="464" t="s">
        <v>115</v>
      </c>
      <c r="P51" s="464"/>
      <c r="Q51" s="464"/>
      <c r="R51" s="470" t="e">
        <f>((B26+B29)+(Q15+S17+M20+V22+W27+Y33+W13+W34+K8+M45))/((B11+B26+B29)+(Q15+S17+M20+V22+W27+Y33+W13+W34+K8+M45+B32)-AA34-AB28-T9-AB8)</f>
        <v>#DIV/0!</v>
      </c>
      <c r="S51" s="470"/>
      <c r="T51" s="472" t="s">
        <v>220</v>
      </c>
      <c r="U51" s="473"/>
      <c r="V51" s="54" t="s">
        <v>127</v>
      </c>
      <c r="W51" s="181" t="s">
        <v>128</v>
      </c>
      <c r="X51" s="182" t="s">
        <v>129</v>
      </c>
      <c r="Y51" s="183"/>
      <c r="Z51" s="183"/>
      <c r="AA51" s="183"/>
      <c r="AB51" s="183"/>
      <c r="AC51" s="183"/>
      <c r="AD51" s="183"/>
      <c r="AE51" s="186"/>
      <c r="AF51" s="186"/>
      <c r="AG51" s="186"/>
      <c r="AH51" s="186"/>
      <c r="AI51" s="186"/>
      <c r="AJ51" s="186"/>
      <c r="AK51" s="56"/>
      <c r="AL51" s="187"/>
      <c r="AM51" s="88"/>
      <c r="AN51" s="88"/>
      <c r="AO51" s="15" t="s">
        <v>134</v>
      </c>
      <c r="AP51" s="16" t="s">
        <v>188</v>
      </c>
      <c r="AQ51" s="15"/>
      <c r="AR51" s="17"/>
      <c r="AS51" s="17"/>
      <c r="AT51" s="17"/>
      <c r="AU51" s="17"/>
      <c r="AV51" s="145"/>
    </row>
    <row r="52" spans="1:48" ht="16.2">
      <c r="A52" s="98"/>
      <c r="B52" s="468"/>
      <c r="C52" s="468"/>
      <c r="D52" s="468"/>
      <c r="E52" s="468"/>
      <c r="F52" s="471" t="s">
        <v>131</v>
      </c>
      <c r="G52" s="471"/>
      <c r="H52" s="471"/>
      <c r="I52" s="471"/>
      <c r="J52" s="471"/>
      <c r="K52" s="471"/>
      <c r="L52" s="471"/>
      <c r="M52" s="471"/>
      <c r="N52" s="471"/>
      <c r="O52" s="464"/>
      <c r="P52" s="464"/>
      <c r="Q52" s="464"/>
      <c r="R52" s="470"/>
      <c r="S52" s="470"/>
      <c r="T52" s="474"/>
      <c r="U52" s="475"/>
      <c r="V52" s="54" t="s">
        <v>120</v>
      </c>
      <c r="W52" s="186" t="s">
        <v>132</v>
      </c>
      <c r="X52" s="188" t="s">
        <v>133</v>
      </c>
      <c r="Y52" s="183"/>
      <c r="Z52" s="183"/>
      <c r="AA52" s="183"/>
      <c r="AB52" s="183"/>
      <c r="AC52" s="183"/>
      <c r="AD52" s="183"/>
      <c r="AE52" s="186"/>
      <c r="AF52" s="186"/>
      <c r="AG52" s="186"/>
      <c r="AH52" s="186"/>
      <c r="AI52" s="186"/>
      <c r="AJ52" s="186"/>
      <c r="AK52" s="56"/>
      <c r="AL52" s="187"/>
      <c r="AM52" s="106"/>
      <c r="AN52" s="88"/>
      <c r="AO52" s="15" t="s">
        <v>197</v>
      </c>
      <c r="AP52" s="16" t="s">
        <v>198</v>
      </c>
      <c r="AQ52" s="28"/>
      <c r="AR52" s="29"/>
      <c r="AS52" s="29"/>
      <c r="AT52" s="29"/>
      <c r="AU52" s="29"/>
      <c r="AV52" s="189"/>
    </row>
    <row r="53" spans="1:48" ht="20.25" customHeight="1" thickBot="1">
      <c r="A53" s="98"/>
      <c r="B53" s="463" t="s">
        <v>135</v>
      </c>
      <c r="C53" s="463"/>
      <c r="D53" s="463"/>
      <c r="E53" s="463"/>
      <c r="F53" s="464" t="s">
        <v>136</v>
      </c>
      <c r="G53" s="464"/>
      <c r="H53" s="464"/>
      <c r="I53" s="464"/>
      <c r="J53" s="464"/>
      <c r="K53" s="464"/>
      <c r="L53" s="464"/>
      <c r="M53" s="464"/>
      <c r="N53" s="464"/>
      <c r="O53" s="465" t="s">
        <v>115</v>
      </c>
      <c r="P53" s="465"/>
      <c r="Q53" s="465"/>
      <c r="R53" s="466" t="e">
        <f>AQ11/(B11+B26+B29+B32)</f>
        <v>#DIV/0!</v>
      </c>
      <c r="S53" s="466"/>
      <c r="T53" s="467" t="s">
        <v>202</v>
      </c>
      <c r="U53" s="57"/>
      <c r="V53" s="5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184"/>
      <c r="AI53" s="184"/>
      <c r="AJ53" s="184"/>
      <c r="AK53" s="55"/>
      <c r="AL53" s="161"/>
      <c r="AM53" s="106"/>
      <c r="AN53" s="88"/>
      <c r="AO53" s="6" t="s">
        <v>137</v>
      </c>
      <c r="AP53" s="9" t="s">
        <v>189</v>
      </c>
      <c r="AQ53" s="22"/>
      <c r="AR53" s="10"/>
      <c r="AS53" s="10"/>
      <c r="AT53" s="10"/>
      <c r="AU53" s="10"/>
      <c r="AV53" s="136"/>
    </row>
    <row r="54" spans="1:48" ht="20.25" customHeight="1" thickBot="1">
      <c r="A54" s="98"/>
      <c r="B54" s="463"/>
      <c r="C54" s="463"/>
      <c r="D54" s="463"/>
      <c r="E54" s="463"/>
      <c r="F54" s="465" t="s">
        <v>138</v>
      </c>
      <c r="G54" s="465"/>
      <c r="H54" s="465"/>
      <c r="I54" s="465"/>
      <c r="J54" s="465"/>
      <c r="K54" s="465"/>
      <c r="L54" s="465"/>
      <c r="M54" s="465"/>
      <c r="N54" s="465"/>
      <c r="O54" s="465"/>
      <c r="P54" s="465"/>
      <c r="Q54" s="465"/>
      <c r="R54" s="466"/>
      <c r="S54" s="466"/>
      <c r="T54" s="467"/>
      <c r="U54" s="59"/>
      <c r="V54" s="60"/>
      <c r="W54" s="61"/>
      <c r="X54" s="62" t="s">
        <v>139</v>
      </c>
      <c r="Y54" s="63"/>
      <c r="Z54" s="63"/>
      <c r="AA54" s="63"/>
      <c r="AB54" s="64"/>
      <c r="AC54" s="64"/>
      <c r="AD54" s="65"/>
      <c r="AE54" s="66" t="s">
        <v>140</v>
      </c>
      <c r="AF54" s="63"/>
      <c r="AG54" s="63"/>
      <c r="AH54" s="67"/>
      <c r="AI54" s="67"/>
      <c r="AJ54" s="67"/>
      <c r="AK54" s="68"/>
      <c r="AL54" s="187"/>
      <c r="AM54" s="106"/>
      <c r="AN54" s="88"/>
      <c r="AO54" s="505" t="s">
        <v>190</v>
      </c>
      <c r="AP54" s="506"/>
      <c r="AQ54" s="506"/>
      <c r="AR54" s="506"/>
      <c r="AS54" s="506"/>
      <c r="AT54" s="506"/>
      <c r="AU54" s="506"/>
      <c r="AV54" s="507"/>
    </row>
    <row r="55" spans="1:48" ht="15.6" customHeight="1">
      <c r="A55" s="9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6" t="s">
        <v>141</v>
      </c>
      <c r="AP55" s="9" t="s">
        <v>191</v>
      </c>
      <c r="AQ55" s="22"/>
      <c r="AR55" s="10"/>
      <c r="AS55" s="10"/>
      <c r="AT55" s="10"/>
      <c r="AU55" s="10"/>
      <c r="AV55" s="136"/>
    </row>
    <row r="56" spans="1:48" ht="18.600000000000001" customHeight="1">
      <c r="A56" s="98"/>
      <c r="B56" s="190" t="s">
        <v>156</v>
      </c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88"/>
      <c r="AM56" s="88"/>
      <c r="AN56" s="88"/>
      <c r="AO56" s="6" t="s">
        <v>142</v>
      </c>
      <c r="AP56" s="9" t="s">
        <v>192</v>
      </c>
      <c r="AQ56" s="22"/>
      <c r="AR56" s="10"/>
      <c r="AS56" s="10"/>
      <c r="AT56" s="10"/>
      <c r="AU56" s="10"/>
      <c r="AV56" s="136"/>
    </row>
    <row r="57" spans="1:48" ht="15.6" customHeight="1">
      <c r="A57" s="192"/>
      <c r="B57" s="454"/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  <c r="N57" s="455"/>
      <c r="O57" s="455"/>
      <c r="P57" s="455"/>
      <c r="Q57" s="455"/>
      <c r="R57" s="455"/>
      <c r="S57" s="455"/>
      <c r="T57" s="455"/>
      <c r="U57" s="455"/>
      <c r="V57" s="455"/>
      <c r="W57" s="456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88"/>
      <c r="AM57" s="88"/>
      <c r="AN57" s="88"/>
      <c r="AO57" s="6" t="s">
        <v>143</v>
      </c>
      <c r="AP57" s="9" t="s">
        <v>144</v>
      </c>
      <c r="AQ57" s="22"/>
      <c r="AR57" s="10"/>
      <c r="AS57" s="10"/>
      <c r="AT57" s="10"/>
      <c r="AU57" s="10"/>
      <c r="AV57" s="136"/>
    </row>
    <row r="58" spans="1:48" ht="15.6" customHeight="1">
      <c r="A58" s="192"/>
      <c r="B58" s="457"/>
      <c r="C58" s="458"/>
      <c r="D58" s="458"/>
      <c r="E58" s="458"/>
      <c r="F58" s="458"/>
      <c r="G58" s="458"/>
      <c r="H58" s="458"/>
      <c r="I58" s="458"/>
      <c r="J58" s="458"/>
      <c r="K58" s="458"/>
      <c r="L58" s="458"/>
      <c r="M58" s="458"/>
      <c r="N58" s="458"/>
      <c r="O58" s="458"/>
      <c r="P58" s="458"/>
      <c r="Q58" s="458"/>
      <c r="R58" s="458"/>
      <c r="S58" s="458"/>
      <c r="T58" s="458"/>
      <c r="U58" s="458"/>
      <c r="V58" s="458"/>
      <c r="W58" s="459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88"/>
      <c r="AM58" s="88"/>
      <c r="AN58" s="88"/>
      <c r="AO58" s="6" t="s">
        <v>145</v>
      </c>
      <c r="AP58" s="9" t="s">
        <v>193</v>
      </c>
      <c r="AQ58" s="22"/>
      <c r="AR58" s="10"/>
      <c r="AS58" s="10"/>
      <c r="AT58" s="10"/>
      <c r="AU58" s="10"/>
      <c r="AV58" s="136"/>
    </row>
    <row r="59" spans="1:48" ht="16.95" customHeight="1">
      <c r="A59" s="193"/>
      <c r="B59" s="460"/>
      <c r="C59" s="461"/>
      <c r="D59" s="461"/>
      <c r="E59" s="461"/>
      <c r="F59" s="461"/>
      <c r="G59" s="461"/>
      <c r="H59" s="461"/>
      <c r="I59" s="461"/>
      <c r="J59" s="461"/>
      <c r="K59" s="461"/>
      <c r="L59" s="461"/>
      <c r="M59" s="461"/>
      <c r="N59" s="461"/>
      <c r="O59" s="461"/>
      <c r="P59" s="461"/>
      <c r="Q59" s="461"/>
      <c r="R59" s="461"/>
      <c r="S59" s="461"/>
      <c r="T59" s="461"/>
      <c r="U59" s="461"/>
      <c r="V59" s="461"/>
      <c r="W59" s="462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5"/>
      <c r="AM59" s="195"/>
      <c r="AN59" s="195"/>
      <c r="AO59" s="196" t="s">
        <v>146</v>
      </c>
      <c r="AP59" s="197" t="s">
        <v>147</v>
      </c>
      <c r="AQ59" s="198"/>
      <c r="AR59" s="199"/>
      <c r="AS59" s="200"/>
      <c r="AT59" s="199"/>
      <c r="AU59" s="199"/>
      <c r="AV59" s="201"/>
    </row>
    <row r="60" spans="1:48" ht="16.95" customHeight="1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O60"/>
      <c r="AP60"/>
      <c r="AQ60"/>
      <c r="AR60"/>
      <c r="AS60"/>
      <c r="AT60"/>
      <c r="AU60"/>
      <c r="AV60"/>
    </row>
    <row r="61" spans="1:48" ht="16.95" customHeight="1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O61"/>
      <c r="AP61"/>
      <c r="AQ61"/>
      <c r="AR61"/>
      <c r="AS61"/>
      <c r="AT61"/>
      <c r="AU61"/>
      <c r="AV61"/>
    </row>
    <row r="62" spans="1:48" ht="15.6" customHeight="1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48" ht="16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6" spans="15:16">
      <c r="O66" s="2"/>
    </row>
    <row r="67" spans="15:16">
      <c r="P67" s="3"/>
    </row>
  </sheetData>
  <sheetProtection algorithmName="SHA-512" hashValue="TDU4/oWK+7azI5Rt92IeQqHWKsD+vl1eG4eY/1G6PYBzaRpD+DmjsN/f/6+ez6s6gohuzqgzC+GI8fN6gf3qlw==" saltValue="v2aWhPODYPJtyNWI50Ja6Q==" spinCount="100000" sheet="1" objects="1" scenarios="1"/>
  <dataConsolidate/>
  <mergeCells count="108">
    <mergeCell ref="AO54:AV54"/>
    <mergeCell ref="F1:G1"/>
    <mergeCell ref="I1:J1"/>
    <mergeCell ref="B2:E2"/>
    <mergeCell ref="F2:J2"/>
    <mergeCell ref="AO14:AV14"/>
    <mergeCell ref="AG2:AS2"/>
    <mergeCell ref="K5:L5"/>
    <mergeCell ref="AQ11:AR11"/>
    <mergeCell ref="E10:F10"/>
    <mergeCell ref="V10:W10"/>
    <mergeCell ref="B11:C11"/>
    <mergeCell ref="G11:H11"/>
    <mergeCell ref="M11:N11"/>
    <mergeCell ref="R11:T12"/>
    <mergeCell ref="V11:W11"/>
    <mergeCell ref="E6:H7"/>
    <mergeCell ref="AM6:AN6"/>
    <mergeCell ref="P8:Q8"/>
    <mergeCell ref="AB8:AC8"/>
    <mergeCell ref="E9:F9"/>
    <mergeCell ref="E13:F13"/>
    <mergeCell ref="Q13:R13"/>
    <mergeCell ref="E14:F14"/>
    <mergeCell ref="Q14:R14"/>
    <mergeCell ref="AE14:AF14"/>
    <mergeCell ref="AL14:AM14"/>
    <mergeCell ref="Y11:AB12"/>
    <mergeCell ref="AE11:AF11"/>
    <mergeCell ref="AJ11:AK11"/>
    <mergeCell ref="AL11:AM12"/>
    <mergeCell ref="G12:H12"/>
    <mergeCell ref="M12:N12"/>
    <mergeCell ref="AE12:AF12"/>
    <mergeCell ref="AJ12:AK12"/>
    <mergeCell ref="B26:C26"/>
    <mergeCell ref="P26:Q26"/>
    <mergeCell ref="B27:C27"/>
    <mergeCell ref="W27:X27"/>
    <mergeCell ref="AH22:AI22"/>
    <mergeCell ref="AH23:AI23"/>
    <mergeCell ref="AE24:AF24"/>
    <mergeCell ref="Q15:R15"/>
    <mergeCell ref="AL15:AM15"/>
    <mergeCell ref="G17:H17"/>
    <mergeCell ref="AA17:AB17"/>
    <mergeCell ref="AA18:AB18"/>
    <mergeCell ref="M20:N20"/>
    <mergeCell ref="Y20:AB23"/>
    <mergeCell ref="L21:P21"/>
    <mergeCell ref="R21:S21"/>
    <mergeCell ref="V22:W22"/>
    <mergeCell ref="B28:C28"/>
    <mergeCell ref="W28:X28"/>
    <mergeCell ref="B29:C29"/>
    <mergeCell ref="P29:Q29"/>
    <mergeCell ref="X29:AB31"/>
    <mergeCell ref="AH29:AI29"/>
    <mergeCell ref="B30:F30"/>
    <mergeCell ref="L30:P30"/>
    <mergeCell ref="AH30:AI30"/>
    <mergeCell ref="AC31:AD31"/>
    <mergeCell ref="AH36:AI36"/>
    <mergeCell ref="AH37:AI37"/>
    <mergeCell ref="AE39:AF39"/>
    <mergeCell ref="B32:C32"/>
    <mergeCell ref="D32:F32"/>
    <mergeCell ref="P32:Q32"/>
    <mergeCell ref="U32:W32"/>
    <mergeCell ref="AC32:AD32"/>
    <mergeCell ref="B33:F34"/>
    <mergeCell ref="Y33:Z33"/>
    <mergeCell ref="W34:X34"/>
    <mergeCell ref="AA34:AB34"/>
    <mergeCell ref="AD34:AE34"/>
    <mergeCell ref="Y40:Z40"/>
    <mergeCell ref="AB40:AC40"/>
    <mergeCell ref="AB41:AC41"/>
    <mergeCell ref="X42:AB44"/>
    <mergeCell ref="AC43:AD43"/>
    <mergeCell ref="M45:N45"/>
    <mergeCell ref="P35:Q35"/>
    <mergeCell ref="W35:X35"/>
    <mergeCell ref="X36:AB38"/>
    <mergeCell ref="B1:E1"/>
    <mergeCell ref="N1:Q1"/>
    <mergeCell ref="N2:Q2"/>
    <mergeCell ref="R1:X1"/>
    <mergeCell ref="R2:X2"/>
    <mergeCell ref="B57:W59"/>
    <mergeCell ref="B53:E54"/>
    <mergeCell ref="F53:N53"/>
    <mergeCell ref="O53:Q54"/>
    <mergeCell ref="R53:S54"/>
    <mergeCell ref="T53:T54"/>
    <mergeCell ref="F54:N54"/>
    <mergeCell ref="B51:E52"/>
    <mergeCell ref="F51:N51"/>
    <mergeCell ref="O51:Q52"/>
    <mergeCell ref="R51:S52"/>
    <mergeCell ref="F52:N52"/>
    <mergeCell ref="T51:U52"/>
    <mergeCell ref="B49:E50"/>
    <mergeCell ref="F49:N49"/>
    <mergeCell ref="O49:Q50"/>
    <mergeCell ref="R49:S50"/>
    <mergeCell ref="T49:T50"/>
    <mergeCell ref="F50:N50"/>
  </mergeCells>
  <phoneticPr fontId="69" type="noConversion"/>
  <printOptions horizontalCentered="1"/>
  <pageMargins left="0.15748031496062992" right="0.15748031496062992" top="0.39370078740157483" bottom="0.19685039370078741" header="0.19685039370078741" footer="7.874015748031496E-2"/>
  <pageSetup paperSize="9" scale="52" fitToWidth="0" fitToHeight="0" orientation="landscape" r:id="rId1"/>
  <headerFooter>
    <oddFooter>&amp;C&amp;"標楷體,粗體"&amp;14第 &amp;P 頁，共 &amp; 14 頁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'用水回收率及排放率標準(環評承諾)'!$E$10:$E$17</xm:f>
          </x14:formula1>
          <xm:sqref>F2:J2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7"/>
  <dimension ref="A1:E22"/>
  <sheetViews>
    <sheetView zoomScaleNormal="100" workbookViewId="0">
      <selection activeCell="H9" sqref="H9"/>
    </sheetView>
  </sheetViews>
  <sheetFormatPr defaultColWidth="9" defaultRowHeight="16.2"/>
  <cols>
    <col min="1" max="1" width="31.6640625" style="78" customWidth="1"/>
    <col min="2" max="2" width="19.6640625" style="78" customWidth="1"/>
    <col min="3" max="3" width="15.44140625" style="78" customWidth="1"/>
    <col min="4" max="5" width="15.77734375" style="78" customWidth="1"/>
    <col min="6" max="16384" width="9" style="78"/>
  </cols>
  <sheetData>
    <row r="1" spans="1:5" ht="99.9" customHeight="1">
      <c r="A1" s="299"/>
      <c r="B1" s="525" t="s">
        <v>655</v>
      </c>
      <c r="C1" s="526"/>
      <c r="D1" s="525" t="s">
        <v>407</v>
      </c>
      <c r="E1" s="526"/>
    </row>
    <row r="2" spans="1:5" ht="21" customHeight="1">
      <c r="A2" s="533" t="s">
        <v>408</v>
      </c>
      <c r="B2" s="534"/>
      <c r="C2" s="534"/>
      <c r="D2" s="534"/>
      <c r="E2" s="535"/>
    </row>
    <row r="3" spans="1:5" ht="21" customHeight="1">
      <c r="A3" s="518" t="s">
        <v>409</v>
      </c>
      <c r="B3" s="519"/>
      <c r="C3" s="519"/>
      <c r="D3" s="519"/>
      <c r="E3" s="532"/>
    </row>
    <row r="4" spans="1:5" ht="19.8">
      <c r="A4" s="527" t="s">
        <v>410</v>
      </c>
      <c r="B4" s="528"/>
      <c r="C4" s="529" t="s">
        <v>411</v>
      </c>
      <c r="D4" s="530"/>
      <c r="E4" s="531"/>
    </row>
    <row r="5" spans="1:5" ht="39" customHeight="1" thickBot="1">
      <c r="A5" s="79" t="s">
        <v>262</v>
      </c>
      <c r="B5" s="80" t="s">
        <v>405</v>
      </c>
      <c r="C5" s="380" t="s">
        <v>263</v>
      </c>
      <c r="D5" s="380" t="s">
        <v>647</v>
      </c>
      <c r="E5" s="381" t="s">
        <v>656</v>
      </c>
    </row>
    <row r="6" spans="1:5" ht="19.649999999999999" customHeight="1" thickBot="1">
      <c r="A6" s="79" t="s">
        <v>268</v>
      </c>
      <c r="B6" s="240" t="s">
        <v>264</v>
      </c>
      <c r="C6" s="222"/>
      <c r="D6" s="222"/>
      <c r="E6" s="222"/>
    </row>
    <row r="7" spans="1:5" ht="19.649999999999999" customHeight="1" thickBot="1">
      <c r="A7" s="79" t="s">
        <v>269</v>
      </c>
      <c r="B7" s="240" t="s">
        <v>265</v>
      </c>
      <c r="C7" s="222"/>
      <c r="D7" s="222"/>
      <c r="E7" s="222"/>
    </row>
    <row r="8" spans="1:5" ht="19.649999999999999" customHeight="1" thickBot="1">
      <c r="A8" s="79" t="s">
        <v>270</v>
      </c>
      <c r="B8" s="240" t="s">
        <v>266</v>
      </c>
      <c r="C8" s="222"/>
      <c r="D8" s="222"/>
      <c r="E8" s="222"/>
    </row>
    <row r="9" spans="1:5" ht="19.649999999999999" customHeight="1" thickBot="1">
      <c r="A9" s="79" t="s">
        <v>271</v>
      </c>
      <c r="B9" s="240" t="s">
        <v>267</v>
      </c>
      <c r="C9" s="222"/>
      <c r="D9" s="222"/>
      <c r="E9" s="222"/>
    </row>
    <row r="10" spans="1:5" ht="56.85" customHeight="1" thickBot="1">
      <c r="A10" s="203" t="s">
        <v>412</v>
      </c>
      <c r="B10" s="356" t="s">
        <v>580</v>
      </c>
      <c r="C10" s="222"/>
      <c r="D10" s="222"/>
      <c r="E10" s="222"/>
    </row>
    <row r="11" spans="1:5" ht="25.5" customHeight="1">
      <c r="A11" s="523" t="s">
        <v>581</v>
      </c>
      <c r="B11" s="524"/>
      <c r="C11" s="223">
        <f>C6+C7+C8+C9+C10</f>
        <v>0</v>
      </c>
      <c r="D11" s="223">
        <f>D6+D7+D8+D9+D10</f>
        <v>0</v>
      </c>
      <c r="E11" s="223">
        <f>E6+E7+E8+E9+E10</f>
        <v>0</v>
      </c>
    </row>
    <row r="12" spans="1:5" ht="20.399999999999999" thickBot="1">
      <c r="A12" s="518" t="s">
        <v>413</v>
      </c>
      <c r="B12" s="519"/>
      <c r="C12" s="520"/>
      <c r="D12" s="520"/>
      <c r="E12" s="521"/>
    </row>
    <row r="13" spans="1:5" ht="60" thickBot="1">
      <c r="A13" s="300" t="s">
        <v>404</v>
      </c>
      <c r="B13" s="240" t="s">
        <v>272</v>
      </c>
      <c r="C13" s="222"/>
      <c r="D13" s="222"/>
      <c r="E13" s="222"/>
    </row>
    <row r="14" spans="1:5" ht="40.200000000000003" thickBot="1">
      <c r="A14" s="300" t="s">
        <v>414</v>
      </c>
      <c r="B14" s="240" t="s">
        <v>273</v>
      </c>
      <c r="C14" s="222"/>
      <c r="D14" s="222"/>
      <c r="E14" s="222"/>
    </row>
    <row r="15" spans="1:5" ht="60" thickBot="1">
      <c r="A15" s="300" t="s">
        <v>406</v>
      </c>
      <c r="B15" s="240" t="s">
        <v>274</v>
      </c>
      <c r="C15" s="222"/>
      <c r="D15" s="222"/>
      <c r="E15" s="222"/>
    </row>
    <row r="16" spans="1:5" ht="40.200000000000003" thickBot="1">
      <c r="A16" s="300" t="s">
        <v>415</v>
      </c>
      <c r="B16" s="240" t="s">
        <v>275</v>
      </c>
      <c r="C16" s="222"/>
      <c r="D16" s="222"/>
      <c r="E16" s="222"/>
    </row>
    <row r="17" spans="1:5" ht="40.200000000000003" thickBot="1">
      <c r="A17" s="300" t="s">
        <v>416</v>
      </c>
      <c r="B17" s="240" t="s">
        <v>55</v>
      </c>
      <c r="C17" s="222"/>
      <c r="D17" s="222"/>
      <c r="E17" s="222"/>
    </row>
    <row r="18" spans="1:5" ht="60" thickBot="1">
      <c r="A18" s="300" t="s">
        <v>417</v>
      </c>
      <c r="B18" s="240" t="s">
        <v>80</v>
      </c>
      <c r="C18" s="222"/>
      <c r="D18" s="222"/>
      <c r="E18" s="222"/>
    </row>
    <row r="19" spans="1:5" ht="79.8" thickBot="1">
      <c r="A19" s="300" t="s">
        <v>418</v>
      </c>
      <c r="B19" s="240" t="s">
        <v>276</v>
      </c>
      <c r="C19" s="222"/>
      <c r="D19" s="222"/>
      <c r="E19" s="222"/>
    </row>
    <row r="20" spans="1:5" ht="19.8">
      <c r="A20" s="522" t="s">
        <v>419</v>
      </c>
      <c r="B20" s="522"/>
      <c r="C20" s="223">
        <f>C13+C14+C15+C16+C17+C18+C19</f>
        <v>0</v>
      </c>
      <c r="D20" s="223">
        <f t="shared" ref="D20:E20" si="0">D13+D14+D15+D16+D17+D18+D19</f>
        <v>0</v>
      </c>
      <c r="E20" s="223">
        <f t="shared" si="0"/>
        <v>0</v>
      </c>
    </row>
    <row r="21" spans="1:5" ht="20.399999999999999" thickBot="1">
      <c r="A21" s="518" t="s">
        <v>420</v>
      </c>
      <c r="B21" s="519"/>
      <c r="C21" s="520"/>
      <c r="D21" s="520"/>
      <c r="E21" s="521"/>
    </row>
    <row r="22" spans="1:5" ht="25.5" customHeight="1" thickBot="1">
      <c r="A22" s="301" t="s">
        <v>402</v>
      </c>
      <c r="B22" s="240" t="s">
        <v>277</v>
      </c>
      <c r="C22" s="222"/>
      <c r="D22" s="222"/>
      <c r="E22" s="222"/>
    </row>
  </sheetData>
  <sheetProtection algorithmName="SHA-512" hashValue="Y8ckf9vYq3vnXuYzN/o7Uz1rOTQvwi+0xG63NJJlxqhfduJ5u2utm0RRHwvfk2VKIoiCKbZFI+XncM3Kg9AIjw==" saltValue="XXxre2OIWgkIVeo4xSAEtw==" spinCount="100000" sheet="1" objects="1" scenarios="1"/>
  <mergeCells count="10">
    <mergeCell ref="A12:E12"/>
    <mergeCell ref="A20:B20"/>
    <mergeCell ref="A21:E21"/>
    <mergeCell ref="A11:B11"/>
    <mergeCell ref="B1:C1"/>
    <mergeCell ref="D1:E1"/>
    <mergeCell ref="A4:B4"/>
    <mergeCell ref="C4:E4"/>
    <mergeCell ref="A3:E3"/>
    <mergeCell ref="A2:E2"/>
  </mergeCells>
  <phoneticPr fontId="69" type="noConversion"/>
  <conditionalFormatting sqref="C11:E11">
    <cfRule type="cellIs" dxfId="10" priority="1" operator="equal">
      <formula>0</formula>
    </cfRule>
    <cfRule type="cellIs" dxfId="9" priority="4" operator="equal">
      <formula>0</formula>
    </cfRule>
  </conditionalFormatting>
  <conditionalFormatting sqref="C20:E20">
    <cfRule type="cellIs" dxfId="8" priority="2" operator="equal">
      <formula>0</formula>
    </cfRule>
    <cfRule type="cellIs" dxfId="7" priority="3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0</xdr:rowOff>
                  </from>
                  <to>
                    <xdr:col>1</xdr:col>
                    <xdr:colOff>289560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259080</xdr:rowOff>
                  </from>
                  <to>
                    <xdr:col>1</xdr:col>
                    <xdr:colOff>289560</xdr:colOff>
                    <xdr:row>9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495300</xdr:rowOff>
                  </from>
                  <to>
                    <xdr:col>1</xdr:col>
                    <xdr:colOff>289560</xdr:colOff>
                    <xdr:row>10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8"/>
  <dimension ref="A1:P12"/>
  <sheetViews>
    <sheetView zoomScaleNormal="100" workbookViewId="0">
      <selection activeCell="B1" sqref="B1:E1"/>
    </sheetView>
  </sheetViews>
  <sheetFormatPr defaultColWidth="9" defaultRowHeight="19.8"/>
  <cols>
    <col min="1" max="1" width="16.6640625" style="205" customWidth="1"/>
    <col min="2" max="2" width="14.6640625" style="205" customWidth="1"/>
    <col min="3" max="4" width="11.6640625" style="204" customWidth="1"/>
    <col min="5" max="5" width="12.6640625" style="204" customWidth="1"/>
    <col min="6" max="8" width="9.6640625" style="204" customWidth="1"/>
    <col min="9" max="9" width="16.6640625" style="204" customWidth="1"/>
    <col min="10" max="10" width="14.6640625" style="204" customWidth="1"/>
    <col min="11" max="12" width="11.6640625" style="204" customWidth="1"/>
    <col min="13" max="13" width="12.6640625" style="204" customWidth="1"/>
    <col min="14" max="16" width="9.6640625" style="204" customWidth="1"/>
    <col min="17" max="16384" width="9" style="204"/>
  </cols>
  <sheetData>
    <row r="1" spans="1:16" ht="99.9" customHeight="1" thickBot="1">
      <c r="A1" s="302"/>
      <c r="B1" s="549" t="s">
        <v>657</v>
      </c>
      <c r="C1" s="549"/>
      <c r="D1" s="549"/>
      <c r="E1" s="549"/>
      <c r="F1" s="549" t="s">
        <v>421</v>
      </c>
      <c r="G1" s="564"/>
      <c r="H1" s="564"/>
      <c r="I1" s="303"/>
      <c r="J1" s="553" t="s">
        <v>658</v>
      </c>
      <c r="K1" s="553"/>
      <c r="L1" s="553"/>
      <c r="M1" s="553"/>
      <c r="N1" s="553" t="s">
        <v>422</v>
      </c>
      <c r="O1" s="554"/>
      <c r="P1" s="555"/>
    </row>
    <row r="2" spans="1:16" ht="21" customHeight="1" thickBot="1">
      <c r="A2" s="550" t="s">
        <v>423</v>
      </c>
      <c r="B2" s="550"/>
      <c r="C2" s="550"/>
      <c r="D2" s="550"/>
      <c r="E2" s="550"/>
      <c r="F2" s="550"/>
      <c r="G2" s="550"/>
      <c r="H2" s="550"/>
      <c r="I2" s="556" t="s">
        <v>424</v>
      </c>
      <c r="J2" s="557"/>
      <c r="K2" s="557"/>
      <c r="L2" s="557"/>
      <c r="M2" s="557"/>
      <c r="N2" s="557"/>
      <c r="O2" s="557"/>
      <c r="P2" s="558"/>
    </row>
    <row r="3" spans="1:16" ht="69.900000000000006" customHeight="1" thickBot="1">
      <c r="A3" s="304" t="s">
        <v>425</v>
      </c>
      <c r="B3" s="304" t="s">
        <v>426</v>
      </c>
      <c r="C3" s="562" t="s">
        <v>427</v>
      </c>
      <c r="D3" s="563"/>
      <c r="E3" s="563"/>
      <c r="F3" s="562" t="s">
        <v>428</v>
      </c>
      <c r="G3" s="563"/>
      <c r="H3" s="563"/>
      <c r="I3" s="305" t="s">
        <v>429</v>
      </c>
      <c r="J3" s="306" t="s">
        <v>430</v>
      </c>
      <c r="K3" s="559" t="s">
        <v>431</v>
      </c>
      <c r="L3" s="560"/>
      <c r="M3" s="560"/>
      <c r="N3" s="559" t="s">
        <v>432</v>
      </c>
      <c r="O3" s="560"/>
      <c r="P3" s="561"/>
    </row>
    <row r="4" spans="1:16" ht="65.099999999999994" customHeight="1" thickBot="1">
      <c r="A4" s="225" t="s">
        <v>280</v>
      </c>
      <c r="B4" s="226">
        <f>'(三)R9版用水平衡圖(有製程)'!Q15</f>
        <v>0</v>
      </c>
      <c r="C4" s="536"/>
      <c r="D4" s="537"/>
      <c r="E4" s="538"/>
      <c r="F4" s="544"/>
      <c r="G4" s="545"/>
      <c r="H4" s="546"/>
      <c r="I4" s="231" t="s">
        <v>272</v>
      </c>
      <c r="J4" s="232"/>
      <c r="K4" s="541" t="s">
        <v>433</v>
      </c>
      <c r="L4" s="542"/>
      <c r="M4" s="542"/>
      <c r="N4" s="542" t="s">
        <v>434</v>
      </c>
      <c r="O4" s="542"/>
      <c r="P4" s="543"/>
    </row>
    <row r="5" spans="1:16" ht="65.099999999999994" customHeight="1" thickBot="1">
      <c r="A5" s="206" t="s">
        <v>281</v>
      </c>
      <c r="B5" s="224">
        <f>'(三)R9版用水平衡圖(有製程)'!S17</f>
        <v>0</v>
      </c>
      <c r="C5" s="536"/>
      <c r="D5" s="537"/>
      <c r="E5" s="538"/>
      <c r="F5" s="544"/>
      <c r="G5" s="545"/>
      <c r="H5" s="546"/>
      <c r="I5" s="231" t="s">
        <v>273</v>
      </c>
      <c r="J5" s="232"/>
      <c r="K5" s="541" t="s">
        <v>435</v>
      </c>
      <c r="L5" s="542"/>
      <c r="M5" s="542"/>
      <c r="N5" s="542" t="s">
        <v>436</v>
      </c>
      <c r="O5" s="542"/>
      <c r="P5" s="543"/>
    </row>
    <row r="6" spans="1:16" ht="65.099999999999994" customHeight="1" thickBot="1">
      <c r="A6" s="206" t="s">
        <v>282</v>
      </c>
      <c r="B6" s="224">
        <f>'(三)R9版用水平衡圖(有製程)'!M20</f>
        <v>0</v>
      </c>
      <c r="C6" s="536"/>
      <c r="D6" s="537"/>
      <c r="E6" s="538"/>
      <c r="F6" s="544"/>
      <c r="G6" s="545"/>
      <c r="H6" s="546"/>
      <c r="I6" s="231" t="s">
        <v>274</v>
      </c>
      <c r="J6" s="232"/>
      <c r="K6" s="547" t="s">
        <v>437</v>
      </c>
      <c r="L6" s="548"/>
      <c r="M6" s="548"/>
      <c r="N6" s="541" t="s">
        <v>438</v>
      </c>
      <c r="O6" s="542"/>
      <c r="P6" s="543"/>
    </row>
    <row r="7" spans="1:16" ht="65.099999999999994" customHeight="1" thickBot="1">
      <c r="A7" s="206" t="s">
        <v>283</v>
      </c>
      <c r="B7" s="224">
        <f>'(三)R9版用水平衡圖(有製程)'!V22</f>
        <v>0</v>
      </c>
      <c r="C7" s="536"/>
      <c r="D7" s="537"/>
      <c r="E7" s="538"/>
      <c r="F7" s="544"/>
      <c r="G7" s="545"/>
      <c r="H7" s="546"/>
      <c r="I7" s="231" t="s">
        <v>275</v>
      </c>
      <c r="J7" s="232"/>
      <c r="K7" s="539" t="s">
        <v>439</v>
      </c>
      <c r="L7" s="540"/>
      <c r="M7" s="540"/>
      <c r="N7" s="542" t="s">
        <v>440</v>
      </c>
      <c r="O7" s="542"/>
      <c r="P7" s="543"/>
    </row>
    <row r="8" spans="1:16" ht="65.099999999999994" customHeight="1" thickBot="1">
      <c r="A8" s="206" t="s">
        <v>284</v>
      </c>
      <c r="B8" s="224">
        <f>'(三)R9版用水平衡圖(有製程)'!W27</f>
        <v>0</v>
      </c>
      <c r="C8" s="536"/>
      <c r="D8" s="537"/>
      <c r="E8" s="538"/>
      <c r="F8" s="544"/>
      <c r="G8" s="545"/>
      <c r="H8" s="546"/>
      <c r="I8" s="231" t="s">
        <v>55</v>
      </c>
      <c r="J8" s="232"/>
      <c r="K8" s="539" t="s">
        <v>441</v>
      </c>
      <c r="L8" s="540"/>
      <c r="M8" s="540"/>
      <c r="N8" s="541" t="s">
        <v>442</v>
      </c>
      <c r="O8" s="542"/>
      <c r="P8" s="543"/>
    </row>
    <row r="9" spans="1:16" ht="65.099999999999994" customHeight="1" thickBot="1">
      <c r="A9" s="206" t="s">
        <v>285</v>
      </c>
      <c r="B9" s="224">
        <f>'(三)R9版用水平衡圖(有製程)'!Y33</f>
        <v>0</v>
      </c>
      <c r="C9" s="536"/>
      <c r="D9" s="537"/>
      <c r="E9" s="538"/>
      <c r="F9" s="544"/>
      <c r="G9" s="545"/>
      <c r="H9" s="546"/>
      <c r="I9" s="231" t="s">
        <v>80</v>
      </c>
      <c r="J9" s="232"/>
      <c r="K9" s="542" t="s">
        <v>443</v>
      </c>
      <c r="L9" s="542"/>
      <c r="M9" s="542"/>
      <c r="N9" s="542" t="s">
        <v>444</v>
      </c>
      <c r="O9" s="542"/>
      <c r="P9" s="543"/>
    </row>
    <row r="10" spans="1:16" ht="65.099999999999994" customHeight="1" thickBot="1">
      <c r="A10" s="206" t="s">
        <v>286</v>
      </c>
      <c r="B10" s="224">
        <f>'(三)R9版用水平衡圖(有製程)'!W13</f>
        <v>0</v>
      </c>
      <c r="C10" s="536"/>
      <c r="D10" s="537"/>
      <c r="E10" s="538"/>
      <c r="F10" s="544"/>
      <c r="G10" s="545"/>
      <c r="H10" s="546"/>
      <c r="I10" s="231" t="s">
        <v>276</v>
      </c>
      <c r="J10" s="232"/>
      <c r="K10" s="541" t="s">
        <v>445</v>
      </c>
      <c r="L10" s="542"/>
      <c r="M10" s="542"/>
      <c r="N10" s="542" t="s">
        <v>446</v>
      </c>
      <c r="O10" s="542"/>
      <c r="P10" s="543"/>
    </row>
    <row r="11" spans="1:16" ht="65.099999999999994" customHeight="1" thickBot="1">
      <c r="A11" s="206" t="s">
        <v>287</v>
      </c>
      <c r="B11" s="224">
        <f>'(三)R9版用水平衡圖(有製程)'!W34</f>
        <v>0</v>
      </c>
      <c r="C11" s="536"/>
      <c r="D11" s="537"/>
      <c r="E11" s="538"/>
      <c r="F11" s="544"/>
      <c r="G11" s="545"/>
      <c r="H11" s="546"/>
      <c r="I11" s="231" t="s">
        <v>79</v>
      </c>
      <c r="J11" s="232"/>
      <c r="K11" s="541" t="s">
        <v>447</v>
      </c>
      <c r="L11" s="542"/>
      <c r="M11" s="542"/>
      <c r="N11" s="542" t="s">
        <v>448</v>
      </c>
      <c r="O11" s="542"/>
      <c r="P11" s="543"/>
    </row>
    <row r="12" spans="1:16" ht="60" customHeight="1" thickBot="1">
      <c r="A12" s="206" t="s">
        <v>532</v>
      </c>
      <c r="B12" s="224">
        <f>'(三)R9版用水平衡圖(有製程)'!K8</f>
        <v>0</v>
      </c>
      <c r="C12" s="536"/>
      <c r="D12" s="537"/>
      <c r="E12" s="538"/>
      <c r="F12" s="544"/>
      <c r="G12" s="545"/>
      <c r="H12" s="546"/>
      <c r="I12" s="231" t="s">
        <v>531</v>
      </c>
      <c r="J12" s="232"/>
      <c r="K12" s="551" t="s">
        <v>533</v>
      </c>
      <c r="L12" s="552"/>
      <c r="M12" s="552"/>
      <c r="N12" s="551" t="s">
        <v>534</v>
      </c>
      <c r="O12" s="552"/>
      <c r="P12" s="552"/>
    </row>
  </sheetData>
  <sheetProtection password="89FC" sheet="1" objects="1" scenarios="1"/>
  <mergeCells count="46">
    <mergeCell ref="C12:E12"/>
    <mergeCell ref="F12:H12"/>
    <mergeCell ref="K12:M12"/>
    <mergeCell ref="N12:P12"/>
    <mergeCell ref="N1:P1"/>
    <mergeCell ref="I2:P2"/>
    <mergeCell ref="K3:M3"/>
    <mergeCell ref="N3:P3"/>
    <mergeCell ref="F3:H3"/>
    <mergeCell ref="J1:M1"/>
    <mergeCell ref="C4:E4"/>
    <mergeCell ref="C5:E5"/>
    <mergeCell ref="C7:E7"/>
    <mergeCell ref="C6:E6"/>
    <mergeCell ref="F1:H1"/>
    <mergeCell ref="C3:E3"/>
    <mergeCell ref="B1:E1"/>
    <mergeCell ref="A2:H2"/>
    <mergeCell ref="F4:H4"/>
    <mergeCell ref="F5:H5"/>
    <mergeCell ref="F6:H6"/>
    <mergeCell ref="F7:H7"/>
    <mergeCell ref="N4:P4"/>
    <mergeCell ref="K5:M5"/>
    <mergeCell ref="K7:M7"/>
    <mergeCell ref="K4:M4"/>
    <mergeCell ref="N7:P7"/>
    <mergeCell ref="N5:P5"/>
    <mergeCell ref="K6:M6"/>
    <mergeCell ref="N6:P6"/>
    <mergeCell ref="C10:E10"/>
    <mergeCell ref="C11:E11"/>
    <mergeCell ref="K8:M8"/>
    <mergeCell ref="N8:P8"/>
    <mergeCell ref="K11:M11"/>
    <mergeCell ref="N11:P11"/>
    <mergeCell ref="F9:H9"/>
    <mergeCell ref="F10:H10"/>
    <mergeCell ref="F11:H11"/>
    <mergeCell ref="F8:H8"/>
    <mergeCell ref="C8:E8"/>
    <mergeCell ref="K10:M10"/>
    <mergeCell ref="N10:P10"/>
    <mergeCell ref="C9:E9"/>
    <mergeCell ref="K9:M9"/>
    <mergeCell ref="N9:P9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9"/>
  <dimension ref="A1:P19"/>
  <sheetViews>
    <sheetView zoomScaleNormal="100" workbookViewId="0">
      <selection activeCell="F4" sqref="F4:H4"/>
    </sheetView>
  </sheetViews>
  <sheetFormatPr defaultColWidth="9" defaultRowHeight="19.8"/>
  <cols>
    <col min="1" max="1" width="16.6640625" style="205" customWidth="1"/>
    <col min="2" max="2" width="14.6640625" style="205" customWidth="1"/>
    <col min="3" max="4" width="11.6640625" style="204" customWidth="1"/>
    <col min="5" max="5" width="12.6640625" style="204" customWidth="1"/>
    <col min="6" max="8" width="9.6640625" style="204" customWidth="1"/>
    <col min="9" max="9" width="16.6640625" style="204" customWidth="1"/>
    <col min="10" max="10" width="14.6640625" style="204" customWidth="1"/>
    <col min="11" max="12" width="11.6640625" style="204" customWidth="1"/>
    <col min="13" max="13" width="12.6640625" style="204" customWidth="1"/>
    <col min="14" max="16" width="9.6640625" style="204" customWidth="1"/>
    <col min="17" max="16384" width="9" style="204"/>
  </cols>
  <sheetData>
    <row r="1" spans="1:16" ht="99.9" customHeight="1" thickBot="1">
      <c r="A1" s="302"/>
      <c r="B1" s="549" t="s">
        <v>657</v>
      </c>
      <c r="C1" s="549"/>
      <c r="D1" s="549"/>
      <c r="E1" s="549"/>
      <c r="F1" s="549" t="s">
        <v>453</v>
      </c>
      <c r="G1" s="564"/>
      <c r="H1" s="564"/>
      <c r="I1" s="307"/>
      <c r="J1" s="576" t="s">
        <v>658</v>
      </c>
      <c r="K1" s="576"/>
      <c r="L1" s="576"/>
      <c r="M1" s="576"/>
      <c r="N1" s="576" t="s">
        <v>454</v>
      </c>
      <c r="O1" s="577"/>
      <c r="P1" s="578"/>
    </row>
    <row r="2" spans="1:16" ht="21" customHeight="1" thickBot="1">
      <c r="A2" s="550" t="s">
        <v>455</v>
      </c>
      <c r="B2" s="550"/>
      <c r="C2" s="550"/>
      <c r="D2" s="550"/>
      <c r="E2" s="550"/>
      <c r="F2" s="550"/>
      <c r="G2" s="550"/>
      <c r="H2" s="550"/>
      <c r="I2" s="579" t="s">
        <v>456</v>
      </c>
      <c r="J2" s="580"/>
      <c r="K2" s="580"/>
      <c r="L2" s="580"/>
      <c r="M2" s="580"/>
      <c r="N2" s="580"/>
      <c r="O2" s="580"/>
      <c r="P2" s="581"/>
    </row>
    <row r="3" spans="1:16" ht="69.900000000000006" customHeight="1" thickBot="1">
      <c r="A3" s="304" t="s">
        <v>457</v>
      </c>
      <c r="B3" s="304" t="s">
        <v>458</v>
      </c>
      <c r="C3" s="562" t="s">
        <v>459</v>
      </c>
      <c r="D3" s="563"/>
      <c r="E3" s="563"/>
      <c r="F3" s="563" t="s">
        <v>460</v>
      </c>
      <c r="G3" s="563"/>
      <c r="H3" s="563"/>
      <c r="I3" s="308" t="s">
        <v>449</v>
      </c>
      <c r="J3" s="309" t="s">
        <v>461</v>
      </c>
      <c r="K3" s="591" t="s">
        <v>462</v>
      </c>
      <c r="L3" s="592"/>
      <c r="M3" s="592"/>
      <c r="N3" s="591" t="s">
        <v>463</v>
      </c>
      <c r="O3" s="592"/>
      <c r="P3" s="593"/>
    </row>
    <row r="4" spans="1:16" ht="80.099999999999994" customHeight="1" thickBot="1">
      <c r="A4" s="225" t="s">
        <v>288</v>
      </c>
      <c r="B4" s="226">
        <f>'(三)R9版用水平衡圖(有製程)'!AH22</f>
        <v>0</v>
      </c>
      <c r="C4" s="568"/>
      <c r="D4" s="569"/>
      <c r="E4" s="570"/>
      <c r="F4" s="571"/>
      <c r="G4" s="572"/>
      <c r="H4" s="573"/>
      <c r="I4" s="227" t="s">
        <v>314</v>
      </c>
      <c r="J4" s="228">
        <v>0</v>
      </c>
      <c r="K4" s="565" t="s">
        <v>452</v>
      </c>
      <c r="L4" s="574"/>
      <c r="M4" s="575"/>
      <c r="N4" s="565" t="s">
        <v>451</v>
      </c>
      <c r="O4" s="566"/>
      <c r="P4" s="567"/>
    </row>
    <row r="5" spans="1:16" ht="80.099999999999994" customHeight="1" thickBot="1">
      <c r="A5" s="206" t="s">
        <v>289</v>
      </c>
      <c r="B5" s="224">
        <f>'(三)R9版用水平衡圖(有製程)'!AH29</f>
        <v>0</v>
      </c>
      <c r="C5" s="568"/>
      <c r="D5" s="569"/>
      <c r="E5" s="570"/>
      <c r="F5" s="571"/>
      <c r="G5" s="572"/>
      <c r="H5" s="573"/>
      <c r="I5" s="227" t="s">
        <v>315</v>
      </c>
      <c r="J5" s="228">
        <v>0</v>
      </c>
      <c r="K5" s="565" t="s">
        <v>464</v>
      </c>
      <c r="L5" s="574"/>
      <c r="M5" s="575"/>
      <c r="N5" s="565" t="s">
        <v>465</v>
      </c>
      <c r="O5" s="566"/>
      <c r="P5" s="567"/>
    </row>
    <row r="6" spans="1:16" ht="80.099999999999994" customHeight="1" thickBot="1">
      <c r="A6" s="206" t="s">
        <v>290</v>
      </c>
      <c r="B6" s="224">
        <f>'(三)R9版用水平衡圖(有製程)'!AH36</f>
        <v>0</v>
      </c>
      <c r="C6" s="568"/>
      <c r="D6" s="569"/>
      <c r="E6" s="570"/>
      <c r="F6" s="571"/>
      <c r="G6" s="572"/>
      <c r="H6" s="573"/>
      <c r="I6" s="227" t="s">
        <v>316</v>
      </c>
      <c r="J6" s="228">
        <v>0</v>
      </c>
      <c r="K6" s="565" t="s">
        <v>466</v>
      </c>
      <c r="L6" s="574"/>
      <c r="M6" s="575"/>
      <c r="N6" s="565" t="s">
        <v>450</v>
      </c>
      <c r="O6" s="566"/>
      <c r="P6" s="567"/>
    </row>
    <row r="7" spans="1:16" ht="80.099999999999994" customHeight="1" thickBot="1">
      <c r="A7" s="357" t="s">
        <v>291</v>
      </c>
      <c r="B7" s="358">
        <f>'(三)R9版用水平衡圖(有製程)'!AL14</f>
        <v>0</v>
      </c>
      <c r="C7" s="568"/>
      <c r="D7" s="569"/>
      <c r="E7" s="570"/>
      <c r="F7" s="571"/>
      <c r="G7" s="572"/>
      <c r="H7" s="573"/>
      <c r="I7" s="229" t="s">
        <v>317</v>
      </c>
      <c r="J7" s="230">
        <v>0</v>
      </c>
      <c r="K7" s="594" t="s">
        <v>467</v>
      </c>
      <c r="L7" s="595"/>
      <c r="M7" s="596"/>
      <c r="N7" s="594" t="s">
        <v>468</v>
      </c>
      <c r="O7" s="597"/>
      <c r="P7" s="598"/>
    </row>
    <row r="8" spans="1:16">
      <c r="A8" s="582"/>
      <c r="B8" s="583"/>
      <c r="C8" s="583"/>
      <c r="D8" s="583"/>
      <c r="E8" s="583"/>
      <c r="F8" s="583"/>
      <c r="G8" s="583"/>
      <c r="H8" s="584"/>
    </row>
    <row r="9" spans="1:16">
      <c r="A9" s="585"/>
      <c r="B9" s="586"/>
      <c r="C9" s="586"/>
      <c r="D9" s="586"/>
      <c r="E9" s="586"/>
      <c r="F9" s="586"/>
      <c r="G9" s="586"/>
      <c r="H9" s="587"/>
    </row>
    <row r="10" spans="1:16">
      <c r="A10" s="585"/>
      <c r="B10" s="586"/>
      <c r="C10" s="586"/>
      <c r="D10" s="586"/>
      <c r="E10" s="586"/>
      <c r="F10" s="586"/>
      <c r="G10" s="586"/>
      <c r="H10" s="587"/>
    </row>
    <row r="11" spans="1:16">
      <c r="A11" s="585"/>
      <c r="B11" s="586"/>
      <c r="C11" s="586"/>
      <c r="D11" s="586"/>
      <c r="E11" s="586"/>
      <c r="F11" s="586"/>
      <c r="G11" s="586"/>
      <c r="H11" s="587"/>
    </row>
    <row r="12" spans="1:16">
      <c r="A12" s="585"/>
      <c r="B12" s="586"/>
      <c r="C12" s="586"/>
      <c r="D12" s="586"/>
      <c r="E12" s="586"/>
      <c r="F12" s="586"/>
      <c r="G12" s="586"/>
      <c r="H12" s="587"/>
    </row>
    <row r="13" spans="1:16">
      <c r="A13" s="585"/>
      <c r="B13" s="586"/>
      <c r="C13" s="586"/>
      <c r="D13" s="586"/>
      <c r="E13" s="586"/>
      <c r="F13" s="586"/>
      <c r="G13" s="586"/>
      <c r="H13" s="587"/>
    </row>
    <row r="14" spans="1:16">
      <c r="A14" s="585"/>
      <c r="B14" s="586"/>
      <c r="C14" s="586"/>
      <c r="D14" s="586"/>
      <c r="E14" s="586"/>
      <c r="F14" s="586"/>
      <c r="G14" s="586"/>
      <c r="H14" s="587"/>
    </row>
    <row r="15" spans="1:16">
      <c r="A15" s="585"/>
      <c r="B15" s="586"/>
      <c r="C15" s="586"/>
      <c r="D15" s="586"/>
      <c r="E15" s="586"/>
      <c r="F15" s="586"/>
      <c r="G15" s="586"/>
      <c r="H15" s="587"/>
    </row>
    <row r="16" spans="1:16">
      <c r="A16" s="585"/>
      <c r="B16" s="586"/>
      <c r="C16" s="586"/>
      <c r="D16" s="586"/>
      <c r="E16" s="586"/>
      <c r="F16" s="586"/>
      <c r="G16" s="586"/>
      <c r="H16" s="587"/>
    </row>
    <row r="17" spans="1:8">
      <c r="A17" s="585"/>
      <c r="B17" s="586"/>
      <c r="C17" s="586"/>
      <c r="D17" s="586"/>
      <c r="E17" s="586"/>
      <c r="F17" s="586"/>
      <c r="G17" s="586"/>
      <c r="H17" s="587"/>
    </row>
    <row r="18" spans="1:8">
      <c r="A18" s="585"/>
      <c r="B18" s="586"/>
      <c r="C18" s="586"/>
      <c r="D18" s="586"/>
      <c r="E18" s="586"/>
      <c r="F18" s="586"/>
      <c r="G18" s="586"/>
      <c r="H18" s="587"/>
    </row>
    <row r="19" spans="1:8">
      <c r="A19" s="588"/>
      <c r="B19" s="589"/>
      <c r="C19" s="589"/>
      <c r="D19" s="589"/>
      <c r="E19" s="589"/>
      <c r="F19" s="589"/>
      <c r="G19" s="589"/>
      <c r="H19" s="590"/>
    </row>
  </sheetData>
  <sheetProtection password="89FC" sheet="1" objects="1" scenarios="1"/>
  <mergeCells count="27">
    <mergeCell ref="A8:H19"/>
    <mergeCell ref="C3:E3"/>
    <mergeCell ref="F3:H3"/>
    <mergeCell ref="K3:M3"/>
    <mergeCell ref="N3:P3"/>
    <mergeCell ref="C7:E7"/>
    <mergeCell ref="F7:H7"/>
    <mergeCell ref="K7:M7"/>
    <mergeCell ref="N7:P7"/>
    <mergeCell ref="N4:P4"/>
    <mergeCell ref="K4:M4"/>
    <mergeCell ref="F4:H4"/>
    <mergeCell ref="C4:E4"/>
    <mergeCell ref="C5:E5"/>
    <mergeCell ref="F5:H5"/>
    <mergeCell ref="K5:M5"/>
    <mergeCell ref="B1:E1"/>
    <mergeCell ref="F1:H1"/>
    <mergeCell ref="J1:M1"/>
    <mergeCell ref="N1:P1"/>
    <mergeCell ref="A2:H2"/>
    <mergeCell ref="I2:P2"/>
    <mergeCell ref="N5:P5"/>
    <mergeCell ref="C6:E6"/>
    <mergeCell ref="F6:H6"/>
    <mergeCell ref="K6:M6"/>
    <mergeCell ref="N6:P6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10"/>
  <dimension ref="A1:K26"/>
  <sheetViews>
    <sheetView zoomScaleNormal="100" zoomScalePageLayoutView="80" workbookViewId="0">
      <selection activeCell="G5" sqref="G5"/>
    </sheetView>
  </sheetViews>
  <sheetFormatPr defaultColWidth="9" defaultRowHeight="16.2"/>
  <cols>
    <col min="1" max="1" width="20.77734375" style="78" customWidth="1"/>
    <col min="2" max="2" width="27.88671875" style="78" customWidth="1"/>
    <col min="3" max="3" width="15.44140625" style="78" customWidth="1"/>
    <col min="4" max="5" width="15.77734375" style="78" customWidth="1"/>
    <col min="6" max="16384" width="9" style="78"/>
  </cols>
  <sheetData>
    <row r="1" spans="1:11" ht="99.9" customHeight="1">
      <c r="A1" s="310"/>
      <c r="B1" s="525" t="s">
        <v>655</v>
      </c>
      <c r="C1" s="526"/>
      <c r="D1" s="525" t="s">
        <v>472</v>
      </c>
      <c r="E1" s="526"/>
    </row>
    <row r="2" spans="1:11" ht="21" customHeight="1">
      <c r="A2" s="630" t="s">
        <v>473</v>
      </c>
      <c r="B2" s="631"/>
      <c r="C2" s="631"/>
      <c r="D2" s="631"/>
      <c r="E2" s="632"/>
    </row>
    <row r="3" spans="1:11" ht="21" customHeight="1">
      <c r="A3" s="633" t="s">
        <v>474</v>
      </c>
      <c r="B3" s="634"/>
      <c r="C3" s="634"/>
      <c r="D3" s="634"/>
      <c r="E3" s="635"/>
    </row>
    <row r="4" spans="1:11" ht="19.8">
      <c r="A4" s="527" t="s">
        <v>475</v>
      </c>
      <c r="B4" s="528"/>
      <c r="C4" s="529" t="s">
        <v>403</v>
      </c>
      <c r="D4" s="530"/>
      <c r="E4" s="531"/>
    </row>
    <row r="5" spans="1:11" ht="39" customHeight="1" thickBot="1">
      <c r="A5" s="79" t="s">
        <v>401</v>
      </c>
      <c r="B5" s="80" t="s">
        <v>476</v>
      </c>
      <c r="C5" s="380" t="s">
        <v>263</v>
      </c>
      <c r="D5" s="380" t="s">
        <v>647</v>
      </c>
      <c r="E5" s="381" t="s">
        <v>656</v>
      </c>
    </row>
    <row r="6" spans="1:11" ht="50.1" customHeight="1" thickBot="1">
      <c r="A6" s="79" t="s">
        <v>469</v>
      </c>
      <c r="B6" s="233" t="s">
        <v>201</v>
      </c>
      <c r="C6" s="236"/>
      <c r="D6" s="236"/>
      <c r="E6" s="236"/>
    </row>
    <row r="7" spans="1:11" ht="50.1" customHeight="1" thickBot="1">
      <c r="A7" s="79" t="s">
        <v>470</v>
      </c>
      <c r="B7" s="234" t="s">
        <v>278</v>
      </c>
      <c r="C7" s="236"/>
      <c r="D7" s="236"/>
      <c r="E7" s="237"/>
    </row>
    <row r="8" spans="1:11" ht="50.1" customHeight="1" thickBot="1">
      <c r="A8" s="79" t="s">
        <v>477</v>
      </c>
      <c r="B8" s="240" t="s">
        <v>203</v>
      </c>
      <c r="C8" s="236"/>
      <c r="D8" s="236"/>
      <c r="E8" s="238"/>
      <c r="K8" s="235"/>
    </row>
    <row r="9" spans="1:11" ht="19.8">
      <c r="A9" s="626" t="s">
        <v>479</v>
      </c>
      <c r="B9" s="627"/>
      <c r="C9" s="628"/>
      <c r="D9" s="628"/>
      <c r="E9" s="629"/>
    </row>
    <row r="10" spans="1:11" ht="30" customHeight="1" thickBot="1">
      <c r="A10" s="625" t="s">
        <v>261</v>
      </c>
      <c r="B10" s="625"/>
      <c r="C10" s="625"/>
      <c r="D10" s="221" t="s">
        <v>478</v>
      </c>
      <c r="E10" s="221" t="s">
        <v>471</v>
      </c>
    </row>
    <row r="11" spans="1:11" ht="30" customHeight="1" thickBot="1">
      <c r="A11" s="619" t="s">
        <v>660</v>
      </c>
      <c r="B11" s="619"/>
      <c r="C11" s="527"/>
      <c r="D11" s="311"/>
      <c r="E11" s="311"/>
    </row>
    <row r="12" spans="1:11" ht="30" customHeight="1" thickBot="1">
      <c r="A12" s="619" t="s">
        <v>661</v>
      </c>
      <c r="B12" s="619"/>
      <c r="C12" s="527"/>
      <c r="D12" s="617"/>
      <c r="E12" s="618"/>
    </row>
    <row r="13" spans="1:11" ht="30" customHeight="1">
      <c r="A13" s="620" t="s">
        <v>582</v>
      </c>
      <c r="B13" s="621"/>
      <c r="C13" s="622"/>
      <c r="D13" s="615" t="str">
        <f>IFERROR(D11/D12," ")</f>
        <v xml:space="preserve"> </v>
      </c>
      <c r="E13" s="616"/>
    </row>
    <row r="14" spans="1:11" ht="60" customHeight="1">
      <c r="A14" s="607" t="s">
        <v>659</v>
      </c>
      <c r="B14" s="623"/>
      <c r="C14" s="623"/>
      <c r="D14" s="624"/>
      <c r="E14" s="624"/>
    </row>
    <row r="15" spans="1:11" ht="19.8">
      <c r="A15" s="599" t="s">
        <v>583</v>
      </c>
      <c r="B15" s="519"/>
      <c r="C15" s="519"/>
      <c r="D15" s="519"/>
      <c r="E15" s="532"/>
    </row>
    <row r="16" spans="1:11" ht="19.5" customHeight="1">
      <c r="A16" s="600" t="s">
        <v>546</v>
      </c>
      <c r="B16" s="601"/>
      <c r="C16" s="602"/>
      <c r="D16" s="606" t="s">
        <v>544</v>
      </c>
      <c r="E16" s="607" t="s">
        <v>545</v>
      </c>
    </row>
    <row r="17" spans="1:5">
      <c r="A17" s="603"/>
      <c r="B17" s="604"/>
      <c r="C17" s="605"/>
      <c r="D17" s="603"/>
      <c r="E17" s="608"/>
    </row>
    <row r="18" spans="1:5">
      <c r="A18" s="609"/>
      <c r="B18" s="610"/>
      <c r="C18" s="610"/>
      <c r="D18" s="350"/>
      <c r="E18" s="350"/>
    </row>
    <row r="19" spans="1:5">
      <c r="A19" s="611"/>
      <c r="B19" s="612"/>
      <c r="C19" s="612"/>
      <c r="D19" s="350"/>
      <c r="E19" s="350"/>
    </row>
    <row r="20" spans="1:5">
      <c r="A20" s="611"/>
      <c r="B20" s="612"/>
      <c r="C20" s="612"/>
      <c r="D20" s="350"/>
      <c r="E20" s="350"/>
    </row>
    <row r="21" spans="1:5">
      <c r="A21" s="611"/>
      <c r="B21" s="612"/>
      <c r="C21" s="612"/>
      <c r="D21" s="350"/>
      <c r="E21" s="350"/>
    </row>
    <row r="22" spans="1:5">
      <c r="A22" s="611"/>
      <c r="B22" s="612"/>
      <c r="C22" s="612"/>
      <c r="D22" s="350"/>
      <c r="E22" s="350"/>
    </row>
    <row r="23" spans="1:5">
      <c r="A23" s="611"/>
      <c r="B23" s="612"/>
      <c r="C23" s="612"/>
      <c r="D23" s="350"/>
      <c r="E23" s="350"/>
    </row>
    <row r="24" spans="1:5">
      <c r="A24" s="611"/>
      <c r="B24" s="612"/>
      <c r="C24" s="612"/>
      <c r="D24" s="350"/>
      <c r="E24" s="350"/>
    </row>
    <row r="25" spans="1:5">
      <c r="A25" s="611"/>
      <c r="B25" s="612"/>
      <c r="C25" s="612"/>
      <c r="D25" s="350"/>
      <c r="E25" s="350"/>
    </row>
    <row r="26" spans="1:5">
      <c r="A26" s="613"/>
      <c r="B26" s="614"/>
      <c r="C26" s="614"/>
      <c r="D26" s="350"/>
      <c r="E26" s="350"/>
    </row>
  </sheetData>
  <sheetProtection algorithmName="SHA-512" hashValue="GcFVDGkCEtZK/gEXIU0esaGQAw2OwBO5qtoSQDfau1e0vjbPmtlorrmeaZNB1BoTnYkdrgQXCoF2bfwXWgMeng==" saltValue="vo4JFF6vnRQq3vIWT4yqUw==" spinCount="100000" sheet="1" objects="1" scenarios="1"/>
  <mergeCells count="19">
    <mergeCell ref="A10:C10"/>
    <mergeCell ref="A9:E9"/>
    <mergeCell ref="A11:C11"/>
    <mergeCell ref="B1:C1"/>
    <mergeCell ref="D1:E1"/>
    <mergeCell ref="A2:E2"/>
    <mergeCell ref="A3:E3"/>
    <mergeCell ref="A4:B4"/>
    <mergeCell ref="C4:E4"/>
    <mergeCell ref="D13:E13"/>
    <mergeCell ref="D12:E12"/>
    <mergeCell ref="A12:C12"/>
    <mergeCell ref="A13:C13"/>
    <mergeCell ref="A14:E14"/>
    <mergeCell ref="A15:E15"/>
    <mergeCell ref="A16:C17"/>
    <mergeCell ref="D16:D17"/>
    <mergeCell ref="E16:E17"/>
    <mergeCell ref="A18:C26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11"/>
  <dimension ref="A1:E42"/>
  <sheetViews>
    <sheetView zoomScaleNormal="100" workbookViewId="0">
      <selection activeCell="D4" sqref="D4"/>
    </sheetView>
  </sheetViews>
  <sheetFormatPr defaultColWidth="9" defaultRowHeight="15.6"/>
  <cols>
    <col min="1" max="1" width="16.6640625" style="313" customWidth="1"/>
    <col min="2" max="2" width="32.6640625" style="313" customWidth="1"/>
    <col min="3" max="3" width="15.44140625" style="313" customWidth="1"/>
    <col min="4" max="5" width="16.6640625" style="313" customWidth="1"/>
    <col min="6" max="16384" width="9" style="313"/>
  </cols>
  <sheetData>
    <row r="1" spans="1:5" ht="99.9" customHeight="1">
      <c r="A1" s="312"/>
      <c r="B1" s="525" t="s">
        <v>655</v>
      </c>
      <c r="C1" s="526"/>
      <c r="D1" s="525" t="s">
        <v>480</v>
      </c>
      <c r="E1" s="526"/>
    </row>
    <row r="2" spans="1:5" ht="19.8">
      <c r="A2" s="644" t="s">
        <v>481</v>
      </c>
      <c r="B2" s="644"/>
      <c r="C2" s="644"/>
      <c r="D2" s="644"/>
      <c r="E2" s="644"/>
    </row>
    <row r="3" spans="1:5" ht="18">
      <c r="A3" s="645" t="s">
        <v>490</v>
      </c>
      <c r="B3" s="623" t="s">
        <v>261</v>
      </c>
      <c r="C3" s="648" t="s">
        <v>482</v>
      </c>
      <c r="D3" s="648"/>
      <c r="E3" s="648"/>
    </row>
    <row r="4" spans="1:5" ht="50.1" customHeight="1" thickBot="1">
      <c r="A4" s="646"/>
      <c r="B4" s="608"/>
      <c r="C4" s="380" t="s">
        <v>263</v>
      </c>
      <c r="D4" s="380" t="s">
        <v>647</v>
      </c>
      <c r="E4" s="381" t="s">
        <v>656</v>
      </c>
    </row>
    <row r="5" spans="1:5" ht="50.1" customHeight="1" thickBot="1">
      <c r="A5" s="646"/>
      <c r="B5" s="239" t="s">
        <v>483</v>
      </c>
      <c r="C5" s="314"/>
      <c r="D5" s="314"/>
      <c r="E5" s="314"/>
    </row>
    <row r="6" spans="1:5" ht="50.1" customHeight="1" thickBot="1">
      <c r="A6" s="646"/>
      <c r="B6" s="239" t="s">
        <v>484</v>
      </c>
      <c r="C6" s="314"/>
      <c r="D6" s="314"/>
      <c r="E6" s="314"/>
    </row>
    <row r="7" spans="1:5" ht="50.1" customHeight="1" thickBot="1">
      <c r="A7" s="646"/>
      <c r="B7" s="239" t="s">
        <v>485</v>
      </c>
      <c r="C7" s="314"/>
      <c r="D7" s="314"/>
      <c r="E7" s="314"/>
    </row>
    <row r="8" spans="1:5" ht="69.900000000000006" customHeight="1" thickBot="1">
      <c r="A8" s="646"/>
      <c r="B8" s="239" t="s">
        <v>486</v>
      </c>
      <c r="C8" s="314"/>
      <c r="D8" s="314"/>
      <c r="E8" s="314"/>
    </row>
    <row r="9" spans="1:5" ht="50.1" customHeight="1" thickBot="1">
      <c r="A9" s="646"/>
      <c r="B9" s="239" t="s">
        <v>487</v>
      </c>
      <c r="C9" s="314"/>
      <c r="D9" s="314"/>
      <c r="E9" s="314"/>
    </row>
    <row r="10" spans="1:5" ht="69.900000000000006" customHeight="1" thickBot="1">
      <c r="A10" s="646"/>
      <c r="B10" s="315" t="s">
        <v>488</v>
      </c>
      <c r="C10" s="314"/>
      <c r="D10" s="314"/>
      <c r="E10" s="314"/>
    </row>
    <row r="11" spans="1:5" ht="90" customHeight="1" thickBot="1">
      <c r="A11" s="647"/>
      <c r="B11" s="316" t="s">
        <v>489</v>
      </c>
      <c r="C11" s="317"/>
      <c r="D11" s="317"/>
      <c r="E11" s="317"/>
    </row>
    <row r="12" spans="1:5">
      <c r="A12" s="636"/>
      <c r="B12" s="637"/>
      <c r="C12" s="638"/>
      <c r="D12" s="638"/>
      <c r="E12" s="639"/>
    </row>
    <row r="13" spans="1:5">
      <c r="A13" s="640"/>
      <c r="B13" s="638"/>
      <c r="C13" s="638"/>
      <c r="D13" s="638"/>
      <c r="E13" s="639"/>
    </row>
    <row r="14" spans="1:5">
      <c r="A14" s="640"/>
      <c r="B14" s="638"/>
      <c r="C14" s="638"/>
      <c r="D14" s="638"/>
      <c r="E14" s="639"/>
    </row>
    <row r="15" spans="1:5">
      <c r="A15" s="640"/>
      <c r="B15" s="638"/>
      <c r="C15" s="638"/>
      <c r="D15" s="638"/>
      <c r="E15" s="639"/>
    </row>
    <row r="16" spans="1:5">
      <c r="A16" s="640"/>
      <c r="B16" s="638"/>
      <c r="C16" s="638"/>
      <c r="D16" s="638"/>
      <c r="E16" s="639"/>
    </row>
    <row r="17" spans="1:5">
      <c r="A17" s="640"/>
      <c r="B17" s="638"/>
      <c r="C17" s="638"/>
      <c r="D17" s="638"/>
      <c r="E17" s="639"/>
    </row>
    <row r="18" spans="1:5">
      <c r="A18" s="640"/>
      <c r="B18" s="638"/>
      <c r="C18" s="638"/>
      <c r="D18" s="638"/>
      <c r="E18" s="639"/>
    </row>
    <row r="19" spans="1:5">
      <c r="A19" s="641"/>
      <c r="B19" s="642"/>
      <c r="C19" s="642"/>
      <c r="D19" s="642"/>
      <c r="E19" s="643"/>
    </row>
    <row r="20" spans="1:5">
      <c r="A20" s="318"/>
      <c r="B20" s="318"/>
      <c r="C20" s="318"/>
      <c r="D20" s="318"/>
      <c r="E20" s="318"/>
    </row>
    <row r="21" spans="1:5">
      <c r="A21" s="318"/>
      <c r="B21" s="318"/>
      <c r="C21" s="318"/>
      <c r="D21" s="318"/>
      <c r="E21" s="318"/>
    </row>
    <row r="22" spans="1:5">
      <c r="A22" s="318"/>
      <c r="B22" s="318"/>
      <c r="C22" s="318"/>
      <c r="D22" s="318"/>
      <c r="E22" s="318"/>
    </row>
    <row r="23" spans="1:5">
      <c r="A23" s="318"/>
      <c r="B23" s="318"/>
      <c r="C23" s="318"/>
      <c r="D23" s="318"/>
      <c r="E23" s="318"/>
    </row>
    <row r="24" spans="1:5">
      <c r="A24" s="318"/>
      <c r="B24" s="318"/>
      <c r="C24" s="318"/>
      <c r="D24" s="318"/>
      <c r="E24" s="318"/>
    </row>
    <row r="25" spans="1:5">
      <c r="A25" s="318"/>
      <c r="B25" s="318"/>
      <c r="C25" s="318"/>
      <c r="D25" s="318"/>
      <c r="E25" s="318"/>
    </row>
    <row r="26" spans="1:5">
      <c r="A26" s="318"/>
      <c r="B26" s="318"/>
      <c r="C26" s="318"/>
      <c r="D26" s="318"/>
      <c r="E26" s="318"/>
    </row>
    <row r="27" spans="1:5">
      <c r="A27" s="318"/>
      <c r="B27" s="318"/>
      <c r="C27" s="318"/>
      <c r="D27" s="318"/>
      <c r="E27" s="318"/>
    </row>
    <row r="28" spans="1:5">
      <c r="A28" s="318"/>
      <c r="B28" s="318"/>
      <c r="C28" s="318"/>
      <c r="D28" s="318"/>
      <c r="E28" s="318"/>
    </row>
    <row r="29" spans="1:5">
      <c r="A29" s="318"/>
      <c r="B29" s="318"/>
      <c r="C29" s="318"/>
      <c r="D29" s="318"/>
      <c r="E29" s="318"/>
    </row>
    <row r="30" spans="1:5">
      <c r="A30" s="318"/>
      <c r="B30" s="318"/>
      <c r="C30" s="318"/>
      <c r="D30" s="318"/>
      <c r="E30" s="318"/>
    </row>
    <row r="31" spans="1:5">
      <c r="A31" s="318"/>
      <c r="B31" s="318"/>
      <c r="C31" s="318"/>
      <c r="D31" s="318"/>
      <c r="E31" s="318"/>
    </row>
    <row r="32" spans="1:5">
      <c r="A32" s="318"/>
      <c r="B32" s="318"/>
      <c r="C32" s="318"/>
      <c r="D32" s="318"/>
      <c r="E32" s="318"/>
    </row>
    <row r="33" spans="1:5">
      <c r="A33" s="318"/>
      <c r="B33" s="318"/>
      <c r="C33" s="318"/>
      <c r="D33" s="318"/>
      <c r="E33" s="318"/>
    </row>
    <row r="34" spans="1:5">
      <c r="A34" s="318"/>
      <c r="B34" s="318"/>
      <c r="C34" s="318"/>
      <c r="D34" s="318"/>
      <c r="E34" s="318"/>
    </row>
    <row r="35" spans="1:5">
      <c r="A35" s="318"/>
      <c r="B35" s="318"/>
      <c r="C35" s="318"/>
      <c r="D35" s="318"/>
      <c r="E35" s="318"/>
    </row>
    <row r="36" spans="1:5">
      <c r="A36" s="318"/>
      <c r="B36" s="318"/>
      <c r="C36" s="318"/>
      <c r="D36" s="318"/>
      <c r="E36" s="318"/>
    </row>
    <row r="37" spans="1:5">
      <c r="A37" s="318"/>
      <c r="B37" s="318"/>
      <c r="C37" s="318"/>
      <c r="D37" s="318"/>
      <c r="E37" s="318"/>
    </row>
    <row r="38" spans="1:5">
      <c r="A38" s="318"/>
      <c r="B38" s="318"/>
      <c r="C38" s="318"/>
      <c r="D38" s="318"/>
      <c r="E38" s="318"/>
    </row>
    <row r="39" spans="1:5">
      <c r="A39" s="318"/>
      <c r="B39" s="318"/>
      <c r="C39" s="318"/>
      <c r="D39" s="318"/>
      <c r="E39" s="318"/>
    </row>
    <row r="40" spans="1:5">
      <c r="A40" s="318"/>
      <c r="B40" s="318"/>
      <c r="C40" s="318"/>
      <c r="D40" s="318"/>
      <c r="E40" s="318"/>
    </row>
    <row r="41" spans="1:5">
      <c r="A41" s="318"/>
      <c r="B41" s="318"/>
      <c r="C41" s="318"/>
      <c r="D41" s="318"/>
      <c r="E41" s="318"/>
    </row>
    <row r="42" spans="1:5">
      <c r="A42" s="318"/>
      <c r="B42" s="318"/>
      <c r="C42" s="318"/>
      <c r="D42" s="318"/>
      <c r="E42" s="318"/>
    </row>
  </sheetData>
  <sheetProtection algorithmName="SHA-512" hashValue="f6C8zqkU2xD9Ohwx7cGHHliiL8f+ze5GKcgzPb6ez26IeDM06jin6d5AfKv8HWXKEYghkflqDiI6VwziopizFQ==" saltValue="YFzco+pv+rAd9mfXMQwL0A==" spinCount="100000" sheet="1" objects="1" scenarios="1"/>
  <mergeCells count="7">
    <mergeCell ref="A12:E19"/>
    <mergeCell ref="B1:C1"/>
    <mergeCell ref="D1:E1"/>
    <mergeCell ref="A2:E2"/>
    <mergeCell ref="A3:A11"/>
    <mergeCell ref="C3:E3"/>
    <mergeCell ref="B3:B4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具名範圍</vt:lpstr>
      </vt:variant>
      <vt:variant>
        <vt:i4>2</vt:i4>
      </vt:variant>
    </vt:vector>
  </HeadingPairs>
  <TitlesOfParts>
    <vt:vector size="17" baseType="lpstr">
      <vt:lpstr>調查目的與收件資訊</vt:lpstr>
      <vt:lpstr>(一)人員與工廠基本資料</vt:lpstr>
      <vt:lpstr>(二)用水基本資料</vt:lpstr>
      <vt:lpstr>(三)R9版用水平衡圖(有製程)</vt:lpstr>
      <vt:lpstr>(四)近三年用水及排水量調查</vt:lpstr>
      <vt:lpstr>(五)水回收措施調查(1)</vt:lpstr>
      <vt:lpstr>(五)水回收措施調查 (2)</vt:lpstr>
      <vt:lpstr>(六)近三年用水回收率調查</vt:lpstr>
      <vt:lpstr>(七)單位產品用水量調查</vt:lpstr>
      <vt:lpstr>(八). 冰水主機冷卻水系統規格及運行現況</vt:lpstr>
      <vt:lpstr>(九). 廢氣洗滌塔規格及操作現況</vt:lpstr>
      <vt:lpstr>(十)未來一年規劃節水方案</vt:lpstr>
      <vt:lpstr>(十一)R9版轉換水利署R2版</vt:lpstr>
      <vt:lpstr>用水回收率及排放率標準(環評承諾)</vt:lpstr>
      <vt:lpstr>工作表3</vt:lpstr>
      <vt:lpstr>'(二)用水基本資料'!Print_Area</vt:lpstr>
      <vt:lpstr>'(三)R9版用水平衡圖(有製程)'!Print_Area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南部科學園區管理局</dc:creator>
  <cp:lastModifiedBy>Wei-Cheng Huang</cp:lastModifiedBy>
  <cp:lastPrinted>2024-04-08T21:18:50Z</cp:lastPrinted>
  <dcterms:created xsi:type="dcterms:W3CDTF">2014-11-24T09:38:42Z</dcterms:created>
  <dcterms:modified xsi:type="dcterms:W3CDTF">2026-09-01T00:18:57Z</dcterms:modified>
</cp:coreProperties>
</file>